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3\К размещению ( II квартал)\"/>
    </mc:Choice>
  </mc:AlternateContent>
  <bookViews>
    <workbookView xWindow="0" yWindow="0" windowWidth="14370" windowHeight="11370" tabRatio="588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Поселения!$A$2:$DP$146</definedName>
  </definedNames>
  <calcPr calcId="152511"/>
</workbook>
</file>

<file path=xl/calcChain.xml><?xml version="1.0" encoding="utf-8"?>
<calcChain xmlns="http://schemas.openxmlformats.org/spreadsheetml/2006/main">
  <c r="DR138" i="3" l="1"/>
  <c r="DQ138" i="3"/>
  <c r="DR115" i="3"/>
  <c r="DQ115" i="3"/>
  <c r="DR108" i="3"/>
  <c r="DQ108" i="3"/>
  <c r="DR101" i="3"/>
  <c r="DQ101" i="3"/>
  <c r="DR96" i="3"/>
  <c r="DQ96" i="3"/>
  <c r="DR90" i="3"/>
  <c r="DQ90" i="3"/>
  <c r="DR84" i="3"/>
  <c r="DT84" i="3"/>
  <c r="DQ84" i="3"/>
  <c r="DR80" i="3"/>
  <c r="DQ80" i="3"/>
  <c r="DR75" i="3"/>
  <c r="DQ75" i="3"/>
  <c r="DR63" i="3"/>
  <c r="DT63" i="3"/>
  <c r="DQ63" i="3"/>
  <c r="DR56" i="3"/>
  <c r="DQ56" i="3"/>
  <c r="DR48" i="3"/>
  <c r="DT48" i="3"/>
  <c r="DQ48" i="3"/>
  <c r="DR42" i="3"/>
  <c r="DQ42" i="3"/>
  <c r="DR30" i="3"/>
  <c r="DQ30" i="3"/>
  <c r="DR24" i="3"/>
  <c r="DQ24" i="3"/>
  <c r="DR18" i="3"/>
  <c r="DQ18" i="3"/>
  <c r="DR11" i="3"/>
  <c r="DQ11" i="3"/>
  <c r="DR6" i="3"/>
  <c r="DQ6" i="3"/>
  <c r="DR143" i="3" l="1"/>
  <c r="BX142" i="3" l="1"/>
  <c r="BY142" i="3"/>
  <c r="BD140" i="3"/>
  <c r="BE140" i="3"/>
  <c r="BD141" i="3"/>
  <c r="BE141" i="3"/>
  <c r="AE140" i="3"/>
  <c r="AF140" i="3"/>
  <c r="AE141" i="3"/>
  <c r="AF141" i="3"/>
  <c r="AE142" i="3"/>
  <c r="AF142" i="3"/>
  <c r="DU136" i="3" l="1"/>
  <c r="DT137" i="3"/>
  <c r="DU137" i="3"/>
  <c r="BD137" i="3"/>
  <c r="BE137" i="3"/>
  <c r="DK126" i="3"/>
  <c r="DK127" i="3"/>
  <c r="DK128" i="3"/>
  <c r="DK129" i="3"/>
  <c r="BX126" i="3"/>
  <c r="BY126" i="3"/>
  <c r="BX127" i="3"/>
  <c r="BY127" i="3"/>
  <c r="BX128" i="3"/>
  <c r="BY128" i="3"/>
  <c r="BX129" i="3"/>
  <c r="BY129" i="3"/>
  <c r="BX130" i="3"/>
  <c r="BY130" i="3"/>
  <c r="BX123" i="3"/>
  <c r="BY123" i="3"/>
  <c r="BX124" i="3"/>
  <c r="BY124" i="3"/>
  <c r="BS124" i="3"/>
  <c r="BT124" i="3"/>
  <c r="BS125" i="3"/>
  <c r="BT125" i="3"/>
  <c r="BS126" i="3"/>
  <c r="BT126" i="3"/>
  <c r="BS127" i="3"/>
  <c r="BT127" i="3"/>
  <c r="BS128" i="3"/>
  <c r="BT128" i="3"/>
  <c r="BS129" i="3"/>
  <c r="BT129" i="3"/>
  <c r="BS130" i="3"/>
  <c r="BT130" i="3"/>
  <c r="BI124" i="3"/>
  <c r="BJ124" i="3"/>
  <c r="BI125" i="3"/>
  <c r="BJ125" i="3"/>
  <c r="BI126" i="3"/>
  <c r="BJ126" i="3"/>
  <c r="BI127" i="3"/>
  <c r="BJ127" i="3"/>
  <c r="BI128" i="3"/>
  <c r="BJ128" i="3"/>
  <c r="BI129" i="3"/>
  <c r="BJ129" i="3"/>
  <c r="BI130" i="3"/>
  <c r="BJ130" i="3"/>
  <c r="BD124" i="3"/>
  <c r="BE124" i="3"/>
  <c r="BD125" i="3"/>
  <c r="BE125" i="3"/>
  <c r="BD126" i="3"/>
  <c r="BE126" i="3"/>
  <c r="BD127" i="3"/>
  <c r="BE127" i="3"/>
  <c r="BD128" i="3"/>
  <c r="BE128" i="3"/>
  <c r="BD129" i="3"/>
  <c r="BE129" i="3"/>
  <c r="BD130" i="3"/>
  <c r="BE130" i="3"/>
  <c r="AJ127" i="3"/>
  <c r="AK127" i="3"/>
  <c r="Z127" i="3"/>
  <c r="AA127" i="3"/>
  <c r="DU117" i="3"/>
  <c r="DU118" i="3"/>
  <c r="BX118" i="3"/>
  <c r="BY118" i="3"/>
  <c r="BX119" i="3"/>
  <c r="BY119" i="3"/>
  <c r="BX120" i="3"/>
  <c r="BY120" i="3"/>
  <c r="BX121" i="3"/>
  <c r="BY121" i="3"/>
  <c r="AE120" i="3"/>
  <c r="AF120" i="3"/>
  <c r="CC113" i="3"/>
  <c r="CC109" i="3"/>
  <c r="CD109" i="3"/>
  <c r="CC110" i="3"/>
  <c r="CD110" i="3"/>
  <c r="CC111" i="3"/>
  <c r="CD111" i="3"/>
  <c r="BY110" i="3"/>
  <c r="BY111" i="3"/>
  <c r="BY112" i="3"/>
  <c r="BY113" i="3"/>
  <c r="BY114" i="3"/>
  <c r="BY109" i="3"/>
  <c r="BX110" i="3"/>
  <c r="BX111" i="3"/>
  <c r="BX112" i="3"/>
  <c r="BX113" i="3"/>
  <c r="BX102" i="3"/>
  <c r="BY102" i="3"/>
  <c r="BX103" i="3"/>
  <c r="BY103" i="3"/>
  <c r="BX104" i="3"/>
  <c r="BY104" i="3"/>
  <c r="BX105" i="3"/>
  <c r="BY105" i="3"/>
  <c r="BX106" i="3"/>
  <c r="BY106" i="3"/>
  <c r="BD105" i="3"/>
  <c r="BE105" i="3"/>
  <c r="BD106" i="3"/>
  <c r="BE106" i="3"/>
  <c r="BD107" i="3"/>
  <c r="BE107" i="3"/>
  <c r="Z105" i="3"/>
  <c r="AA105" i="3"/>
  <c r="Z106" i="3"/>
  <c r="AA106" i="3"/>
  <c r="Z107" i="3"/>
  <c r="AA107" i="3"/>
  <c r="Z98" i="3"/>
  <c r="AA98" i="3"/>
  <c r="Z99" i="3"/>
  <c r="AA99" i="3"/>
  <c r="Z100" i="3"/>
  <c r="AA100" i="3"/>
  <c r="CS93" i="3"/>
  <c r="Z91" i="3"/>
  <c r="AA91" i="3"/>
  <c r="Z92" i="3"/>
  <c r="AA92" i="3"/>
  <c r="CD87" i="3"/>
  <c r="CD88" i="3"/>
  <c r="CD89" i="3"/>
  <c r="BD88" i="3"/>
  <c r="BE88" i="3"/>
  <c r="BD89" i="3"/>
  <c r="BE89" i="3"/>
  <c r="BD85" i="3"/>
  <c r="BE85" i="3"/>
  <c r="BD86" i="3"/>
  <c r="BE86" i="3"/>
  <c r="AP85" i="3"/>
  <c r="AP86" i="3"/>
  <c r="AP87" i="3"/>
  <c r="AP88" i="3"/>
  <c r="Z87" i="3"/>
  <c r="AA87" i="3"/>
  <c r="Z88" i="3"/>
  <c r="AA88" i="3"/>
  <c r="Z89" i="3"/>
  <c r="AA89" i="3"/>
  <c r="Z85" i="3"/>
  <c r="AA85" i="3"/>
  <c r="AF87" i="3"/>
  <c r="AF88" i="3"/>
  <c r="BX82" i="3"/>
  <c r="BY82" i="3"/>
  <c r="BX77" i="3" l="1"/>
  <c r="BY77" i="3"/>
  <c r="BX78" i="3"/>
  <c r="BY78" i="3"/>
  <c r="BX79" i="3"/>
  <c r="BY79" i="3"/>
  <c r="AE78" i="3"/>
  <c r="AF78" i="3"/>
  <c r="AE79" i="3"/>
  <c r="AF79" i="3"/>
  <c r="AE76" i="3"/>
  <c r="AF76" i="3"/>
  <c r="AA79" i="3"/>
  <c r="Z72" i="3" l="1"/>
  <c r="AA72" i="3"/>
  <c r="DP66" i="3"/>
  <c r="BX66" i="3"/>
  <c r="BY66" i="3"/>
  <c r="BX67" i="3"/>
  <c r="BY67" i="3"/>
  <c r="BX68" i="3"/>
  <c r="BY68" i="3"/>
  <c r="BY65" i="3"/>
  <c r="BX65" i="3"/>
  <c r="BI67" i="3"/>
  <c r="BJ67" i="3"/>
  <c r="BI68" i="3"/>
  <c r="BJ68" i="3"/>
  <c r="BI65" i="3"/>
  <c r="BJ65" i="3"/>
  <c r="DT59" i="3"/>
  <c r="DU59" i="3"/>
  <c r="DT60" i="3"/>
  <c r="DU60" i="3"/>
  <c r="DT61" i="3"/>
  <c r="DU61" i="3"/>
  <c r="BD62" i="3"/>
  <c r="BE62" i="3"/>
  <c r="BD57" i="3"/>
  <c r="BE57" i="3"/>
  <c r="BD58" i="3"/>
  <c r="BE58" i="3"/>
  <c r="BD59" i="3"/>
  <c r="BE59" i="3"/>
  <c r="BD60" i="3"/>
  <c r="BE60" i="3"/>
  <c r="AE60" i="3"/>
  <c r="Z60" i="3"/>
  <c r="AA60" i="3"/>
  <c r="Z61" i="3"/>
  <c r="AA61" i="3"/>
  <c r="Z62" i="3"/>
  <c r="AA62" i="3"/>
  <c r="Z57" i="3"/>
  <c r="AA57" i="3"/>
  <c r="Z58" i="3"/>
  <c r="AA58" i="3"/>
  <c r="CR52" i="3"/>
  <c r="CR53" i="3"/>
  <c r="CR54" i="3"/>
  <c r="CR55" i="3"/>
  <c r="BX49" i="3"/>
  <c r="BY49" i="3"/>
  <c r="BX50" i="3"/>
  <c r="BY50" i="3"/>
  <c r="BX51" i="3"/>
  <c r="BY51" i="3"/>
  <c r="BX52" i="3"/>
  <c r="BY52" i="3"/>
  <c r="BX53" i="3"/>
  <c r="BY53" i="3"/>
  <c r="BX54" i="3"/>
  <c r="BY54" i="3"/>
  <c r="BS49" i="3"/>
  <c r="BT49" i="3"/>
  <c r="BS50" i="3"/>
  <c r="BT50" i="3"/>
  <c r="BS51" i="3"/>
  <c r="BT51" i="3"/>
  <c r="BS52" i="3"/>
  <c r="BT52" i="3"/>
  <c r="BS53" i="3"/>
  <c r="BT53" i="3"/>
  <c r="BS54" i="3"/>
  <c r="BT54" i="3"/>
  <c r="BN54" i="3"/>
  <c r="BO54" i="3"/>
  <c r="BN55" i="3"/>
  <c r="BO55" i="3"/>
  <c r="BN49" i="3"/>
  <c r="BO49" i="3"/>
  <c r="BN50" i="3"/>
  <c r="BO50" i="3"/>
  <c r="BN51" i="3"/>
  <c r="BO51" i="3"/>
  <c r="BN52" i="3"/>
  <c r="BO52" i="3"/>
  <c r="BD51" i="3"/>
  <c r="BD52" i="3"/>
  <c r="BD53" i="3"/>
  <c r="BD54" i="3"/>
  <c r="BD55" i="3"/>
  <c r="BI50" i="3"/>
  <c r="BJ50" i="3"/>
  <c r="BI51" i="3"/>
  <c r="BJ51" i="3"/>
  <c r="BI52" i="3"/>
  <c r="BJ52" i="3"/>
  <c r="BI53" i="3"/>
  <c r="BJ53" i="3"/>
  <c r="BI54" i="3"/>
  <c r="BJ54" i="3"/>
  <c r="AP55" i="3"/>
  <c r="AP52" i="3"/>
  <c r="Z54" i="3"/>
  <c r="AA54" i="3"/>
  <c r="Z55" i="3"/>
  <c r="AA55" i="3"/>
  <c r="Z49" i="3"/>
  <c r="AA49" i="3"/>
  <c r="Z50" i="3"/>
  <c r="AA50" i="3"/>
  <c r="Z51" i="3"/>
  <c r="AA51" i="3"/>
  <c r="Z52" i="3"/>
  <c r="AA52" i="3"/>
  <c r="BD27" i="3" l="1"/>
  <c r="BE27" i="3"/>
  <c r="BD28" i="3"/>
  <c r="BE28" i="3"/>
  <c r="BD29" i="3"/>
  <c r="BE29" i="3"/>
  <c r="BD25" i="3"/>
  <c r="BE25" i="3"/>
  <c r="DT21" i="3"/>
  <c r="DU21" i="3"/>
  <c r="DT22" i="3"/>
  <c r="DU22" i="3"/>
  <c r="Z20" i="3"/>
  <c r="AA20" i="3"/>
  <c r="DS146" i="3" l="1"/>
  <c r="DS145" i="3"/>
  <c r="DL146" i="3"/>
  <c r="DL145" i="3"/>
  <c r="DL138" i="3"/>
  <c r="DL131" i="3"/>
  <c r="DL122" i="3"/>
  <c r="DL115" i="3"/>
  <c r="DL108" i="3"/>
  <c r="DL101" i="3"/>
  <c r="DL96" i="3"/>
  <c r="DL90" i="3"/>
  <c r="DL84" i="3"/>
  <c r="DL80" i="3"/>
  <c r="DL75" i="3"/>
  <c r="DL69" i="3"/>
  <c r="DL63" i="3"/>
  <c r="DL56" i="3"/>
  <c r="DL48" i="3"/>
  <c r="DL42" i="3"/>
  <c r="DL30" i="3"/>
  <c r="DL24" i="3"/>
  <c r="DL18" i="3"/>
  <c r="DL11" i="3"/>
  <c r="DL6" i="3"/>
  <c r="DN146" i="3"/>
  <c r="DN145" i="3"/>
  <c r="DI146" i="3"/>
  <c r="DI145" i="3"/>
  <c r="DJ146" i="3"/>
  <c r="DJ145" i="3"/>
  <c r="DE146" i="3"/>
  <c r="DD146" i="3"/>
  <c r="DE145" i="3"/>
  <c r="DD145" i="3"/>
  <c r="DF146" i="3"/>
  <c r="DF145" i="3"/>
  <c r="CZ146" i="3"/>
  <c r="CY146" i="3"/>
  <c r="CZ145" i="3"/>
  <c r="CY145" i="3"/>
  <c r="DA146" i="3"/>
  <c r="DA145" i="3"/>
  <c r="CV146" i="3"/>
  <c r="CV145" i="3"/>
  <c r="CP146" i="3"/>
  <c r="CO146" i="3"/>
  <c r="CP145" i="3"/>
  <c r="CO145" i="3"/>
  <c r="CQ146" i="3"/>
  <c r="CQ145" i="3"/>
  <c r="CL146" i="3"/>
  <c r="CL145" i="3"/>
  <c r="CH79" i="3"/>
  <c r="CA146" i="3"/>
  <c r="BZ146" i="3"/>
  <c r="CA145" i="3"/>
  <c r="BZ145" i="3"/>
  <c r="CB146" i="3"/>
  <c r="CB145" i="3"/>
  <c r="BV146" i="3"/>
  <c r="BU146" i="3"/>
  <c r="BV145" i="3"/>
  <c r="BU145" i="3"/>
  <c r="BW146" i="3"/>
  <c r="BW145" i="3"/>
  <c r="BQ146" i="3"/>
  <c r="BP146" i="3"/>
  <c r="BQ145" i="3"/>
  <c r="BP145" i="3"/>
  <c r="BR146" i="3"/>
  <c r="BR145" i="3"/>
  <c r="BL146" i="3"/>
  <c r="BK146" i="3"/>
  <c r="BL145" i="3"/>
  <c r="BK145" i="3"/>
  <c r="BM146" i="3"/>
  <c r="BM145" i="3"/>
  <c r="BG146" i="3"/>
  <c r="BF146" i="3"/>
  <c r="BG145" i="3"/>
  <c r="BF145" i="3"/>
  <c r="BH146" i="3"/>
  <c r="BH145" i="3"/>
  <c r="CI78" i="3" l="1"/>
  <c r="CH78" i="3"/>
  <c r="CI79" i="3"/>
  <c r="CL143" i="3"/>
  <c r="DA143" i="3"/>
  <c r="CV143" i="3"/>
  <c r="DD143" i="3"/>
  <c r="CE146" i="3"/>
  <c r="BL143" i="3"/>
  <c r="BM143" i="3"/>
  <c r="BK143" i="3"/>
  <c r="CQ143" i="3"/>
  <c r="BW143" i="3"/>
  <c r="DE143" i="3"/>
  <c r="BZ143" i="3"/>
  <c r="CA143" i="3"/>
  <c r="DJ143" i="3"/>
  <c r="CY143" i="3"/>
  <c r="CZ143" i="3"/>
  <c r="BR143" i="3"/>
  <c r="DL143" i="3"/>
  <c r="DI143" i="3"/>
  <c r="CO143" i="3"/>
  <c r="CP143" i="3"/>
  <c r="BP143" i="3"/>
  <c r="BQ143" i="3"/>
  <c r="DS143" i="3"/>
  <c r="DN143" i="3"/>
  <c r="DF143" i="3"/>
  <c r="CB143" i="3"/>
  <c r="BH143" i="3"/>
  <c r="BU143" i="3"/>
  <c r="BV143" i="3"/>
  <c r="BF143" i="3"/>
  <c r="BG143" i="3"/>
  <c r="CF145" i="3"/>
  <c r="CF146" i="3"/>
  <c r="CE145" i="3"/>
  <c r="CG146" i="3"/>
  <c r="CG145" i="3"/>
  <c r="CE143" i="3" l="1"/>
  <c r="CF143" i="3"/>
  <c r="CG143" i="3"/>
  <c r="BB146" i="3" l="1"/>
  <c r="BA146" i="3"/>
  <c r="BB145" i="3"/>
  <c r="BA145" i="3"/>
  <c r="BC146" i="3"/>
  <c r="BC145" i="3"/>
  <c r="BC143" i="3" l="1"/>
  <c r="BA143" i="3"/>
  <c r="BB143" i="3"/>
  <c r="AW146" i="3"/>
  <c r="AV146" i="3"/>
  <c r="AW145" i="3"/>
  <c r="AV145" i="3"/>
  <c r="AX146" i="3"/>
  <c r="AX145" i="3"/>
  <c r="AL146" i="3"/>
  <c r="AL145" i="3"/>
  <c r="AN146" i="3"/>
  <c r="AN145" i="3"/>
  <c r="AH146" i="3"/>
  <c r="AG146" i="3"/>
  <c r="AH145" i="3"/>
  <c r="AG145" i="3"/>
  <c r="AI146" i="3"/>
  <c r="AI145" i="3"/>
  <c r="AC146" i="3"/>
  <c r="AB146" i="3"/>
  <c r="AC145" i="3"/>
  <c r="AB145" i="3"/>
  <c r="AD146" i="3"/>
  <c r="AD145" i="3"/>
  <c r="X146" i="3"/>
  <c r="W146" i="3"/>
  <c r="X145" i="3"/>
  <c r="W145" i="3"/>
  <c r="Y146" i="3"/>
  <c r="Y145" i="3"/>
  <c r="S146" i="3"/>
  <c r="R146" i="3"/>
  <c r="S145" i="3"/>
  <c r="R145" i="3"/>
  <c r="T146" i="3"/>
  <c r="T145" i="3"/>
  <c r="N146" i="3"/>
  <c r="M146" i="3"/>
  <c r="N145" i="3"/>
  <c r="M145" i="3"/>
  <c r="T143" i="3" l="1"/>
  <c r="AI143" i="3"/>
  <c r="AD143" i="3"/>
  <c r="AX143" i="3"/>
  <c r="AW143" i="3"/>
  <c r="R143" i="3"/>
  <c r="Y143" i="3"/>
  <c r="AN143" i="3"/>
  <c r="AG143" i="3"/>
  <c r="AH143" i="3"/>
  <c r="AC143" i="3"/>
  <c r="S143" i="3"/>
  <c r="N143" i="3"/>
  <c r="AV143" i="3"/>
  <c r="AL143" i="3"/>
  <c r="AB143" i="3"/>
  <c r="W143" i="3"/>
  <c r="X143" i="3"/>
  <c r="M143" i="3"/>
  <c r="AS145" i="3"/>
  <c r="AS146" i="3"/>
  <c r="AS143" i="3" l="1"/>
  <c r="O146" i="3" l="1"/>
  <c r="O145" i="3"/>
  <c r="O143" i="3" l="1"/>
  <c r="DU142" i="3" l="1"/>
  <c r="DT142" i="3"/>
  <c r="DU141" i="3"/>
  <c r="DU140" i="3"/>
  <c r="DU139" i="3"/>
  <c r="DU138" i="3"/>
  <c r="DU135" i="3"/>
  <c r="DU134" i="3"/>
  <c r="DT134" i="3"/>
  <c r="DU133" i="3"/>
  <c r="DT133" i="3"/>
  <c r="DU132" i="3"/>
  <c r="DU130" i="3"/>
  <c r="DT130" i="3"/>
  <c r="DU129" i="3"/>
  <c r="DT129" i="3"/>
  <c r="DU128" i="3"/>
  <c r="DT128" i="3"/>
  <c r="DU127" i="3"/>
  <c r="DT127" i="3"/>
  <c r="DU126" i="3"/>
  <c r="DT126" i="3"/>
  <c r="DU125" i="3"/>
  <c r="DT125" i="3"/>
  <c r="DU124" i="3"/>
  <c r="DT124" i="3"/>
  <c r="DU123" i="3"/>
  <c r="DT123" i="3"/>
  <c r="DU122" i="3"/>
  <c r="DU121" i="3"/>
  <c r="DU120" i="3"/>
  <c r="DU119" i="3"/>
  <c r="DT119" i="3"/>
  <c r="DU116" i="3"/>
  <c r="DT116" i="3"/>
  <c r="DU115" i="3"/>
  <c r="DU114" i="3"/>
  <c r="DT114" i="3"/>
  <c r="DU113" i="3"/>
  <c r="DT113" i="3"/>
  <c r="DU112" i="3"/>
  <c r="DT112" i="3"/>
  <c r="DU111" i="3"/>
  <c r="DT111" i="3"/>
  <c r="DU110" i="3"/>
  <c r="DT110" i="3"/>
  <c r="DU109" i="3"/>
  <c r="DU108" i="3"/>
  <c r="DU107" i="3"/>
  <c r="DU106" i="3"/>
  <c r="DT106" i="3"/>
  <c r="DU105" i="3"/>
  <c r="DT105" i="3"/>
  <c r="DU104" i="3"/>
  <c r="DT104" i="3"/>
  <c r="DU103" i="3"/>
  <c r="DT103" i="3"/>
  <c r="DU100" i="3"/>
  <c r="DT100" i="3"/>
  <c r="DU99" i="3"/>
  <c r="DU98" i="3"/>
  <c r="DU97" i="3"/>
  <c r="DU96" i="3"/>
  <c r="DU95" i="3"/>
  <c r="DU94" i="3"/>
  <c r="DT94" i="3"/>
  <c r="DU93" i="3"/>
  <c r="DT93" i="3"/>
  <c r="DU92" i="3"/>
  <c r="DU91" i="3"/>
  <c r="DU90" i="3"/>
  <c r="DU89" i="3"/>
  <c r="DT89" i="3"/>
  <c r="DU88" i="3"/>
  <c r="DT88" i="3"/>
  <c r="DU87" i="3"/>
  <c r="DT87" i="3"/>
  <c r="DU86" i="3"/>
  <c r="DT86" i="3"/>
  <c r="DU85" i="3"/>
  <c r="DU84" i="3" s="1"/>
  <c r="DT85" i="3"/>
  <c r="DU83" i="3"/>
  <c r="DU82" i="3"/>
  <c r="DT82" i="3"/>
  <c r="DU81" i="3"/>
  <c r="DU80" i="3"/>
  <c r="DU79" i="3"/>
  <c r="DT79" i="3"/>
  <c r="DU78" i="3"/>
  <c r="DU77" i="3"/>
  <c r="DU76" i="3"/>
  <c r="DT76" i="3"/>
  <c r="DU75" i="3"/>
  <c r="DU74" i="3"/>
  <c r="DT74" i="3"/>
  <c r="DU73" i="3"/>
  <c r="DT73" i="3"/>
  <c r="DU72" i="3"/>
  <c r="DT72" i="3"/>
  <c r="DU71" i="3"/>
  <c r="DT71" i="3"/>
  <c r="DU70" i="3"/>
  <c r="DT70" i="3"/>
  <c r="DT69" i="3"/>
  <c r="DU69" i="3"/>
  <c r="DU68" i="3"/>
  <c r="DT68" i="3"/>
  <c r="DU67" i="3"/>
  <c r="DT67" i="3"/>
  <c r="DU66" i="3"/>
  <c r="DT66" i="3"/>
  <c r="DU65" i="3"/>
  <c r="DT65" i="3"/>
  <c r="DU64" i="3"/>
  <c r="DT64" i="3"/>
  <c r="DU62" i="3"/>
  <c r="DT58" i="3"/>
  <c r="DT57" i="3"/>
  <c r="DU55" i="3"/>
  <c r="DU54" i="3"/>
  <c r="DU53" i="3"/>
  <c r="DT53" i="3"/>
  <c r="DU52" i="3"/>
  <c r="DT52" i="3"/>
  <c r="DU51" i="3"/>
  <c r="DT51" i="3"/>
  <c r="DU50" i="3"/>
  <c r="DT50" i="3"/>
  <c r="DU49" i="3"/>
  <c r="DT49" i="3"/>
  <c r="DU47" i="3"/>
  <c r="DU46" i="3"/>
  <c r="DT46" i="3"/>
  <c r="DU45" i="3"/>
  <c r="DU44" i="3"/>
  <c r="DU43" i="3"/>
  <c r="DU42" i="3"/>
  <c r="DU41" i="3"/>
  <c r="DT41" i="3"/>
  <c r="DU40" i="3"/>
  <c r="DT40" i="3"/>
  <c r="DU39" i="3"/>
  <c r="DT39" i="3"/>
  <c r="DU38" i="3"/>
  <c r="DU37" i="3"/>
  <c r="DU36" i="3"/>
  <c r="DU35" i="3"/>
  <c r="DT35" i="3"/>
  <c r="DU34" i="3"/>
  <c r="DT34" i="3"/>
  <c r="DU33" i="3"/>
  <c r="DU32" i="3"/>
  <c r="DU31" i="3"/>
  <c r="DT31" i="3"/>
  <c r="DU30" i="3"/>
  <c r="DU29" i="3"/>
  <c r="DU28" i="3"/>
  <c r="DU27" i="3"/>
  <c r="DT27" i="3"/>
  <c r="DU26" i="3"/>
  <c r="DU25" i="3"/>
  <c r="DU24" i="3"/>
  <c r="DU23" i="3"/>
  <c r="DT23" i="3"/>
  <c r="DU20" i="3"/>
  <c r="DT20" i="3"/>
  <c r="DU19" i="3"/>
  <c r="DU18" i="3"/>
  <c r="DU17" i="3"/>
  <c r="DU16" i="3"/>
  <c r="DT16" i="3"/>
  <c r="DU15" i="3"/>
  <c r="DU14" i="3"/>
  <c r="DU13" i="3"/>
  <c r="DT13" i="3"/>
  <c r="DU12" i="3"/>
  <c r="DT12" i="3"/>
  <c r="DU11" i="3"/>
  <c r="DU10" i="3"/>
  <c r="DU9" i="3"/>
  <c r="DT9" i="3"/>
  <c r="DU8" i="3"/>
  <c r="DU7" i="3"/>
  <c r="DT7" i="3"/>
  <c r="DU6" i="3"/>
  <c r="DU143" i="3"/>
  <c r="DU63" i="3" l="1"/>
  <c r="DU48" i="3"/>
  <c r="DU131" i="3"/>
  <c r="DT122" i="3"/>
  <c r="Z26" i="3" l="1"/>
  <c r="Z27" i="3"/>
  <c r="Z28" i="3"/>
  <c r="AE17" i="3"/>
  <c r="AF17" i="3"/>
  <c r="AY123" i="3" l="1"/>
  <c r="D5" i="3" l="1"/>
  <c r="E5" i="3" s="1"/>
  <c r="F5" i="3" s="1"/>
  <c r="G5" i="3" s="1"/>
  <c r="H5" i="3" s="1"/>
  <c r="I5" i="3" s="1"/>
  <c r="J5" i="3" s="1"/>
  <c r="K5" i="3" s="1"/>
  <c r="L5" i="3" s="1"/>
  <c r="CX8" i="3"/>
  <c r="CX9" i="3"/>
  <c r="CX10" i="3"/>
  <c r="CX12" i="3"/>
  <c r="CX13" i="3"/>
  <c r="CX14" i="3"/>
  <c r="CX15" i="3"/>
  <c r="CX16" i="3"/>
  <c r="CX17" i="3"/>
  <c r="CX19" i="3"/>
  <c r="CX20" i="3"/>
  <c r="CX21" i="3"/>
  <c r="CX22" i="3"/>
  <c r="CX23" i="3"/>
  <c r="CX25" i="3"/>
  <c r="CX26" i="3"/>
  <c r="CX27" i="3"/>
  <c r="CX28" i="3"/>
  <c r="CX29" i="3"/>
  <c r="CX31" i="3"/>
  <c r="CX32" i="3"/>
  <c r="CX33" i="3"/>
  <c r="CX34" i="3"/>
  <c r="CX35" i="3"/>
  <c r="CX36" i="3"/>
  <c r="CX37" i="3"/>
  <c r="CX38" i="3"/>
  <c r="CX39" i="3"/>
  <c r="CX40" i="3"/>
  <c r="CX41" i="3"/>
  <c r="CX43" i="3"/>
  <c r="CX44" i="3"/>
  <c r="CX45" i="3"/>
  <c r="CX46" i="3"/>
  <c r="CX47" i="3"/>
  <c r="CX49" i="3"/>
  <c r="CX50" i="3"/>
  <c r="CX51" i="3"/>
  <c r="CX52" i="3"/>
  <c r="CX53" i="3"/>
  <c r="CX54" i="3"/>
  <c r="CX55" i="3"/>
  <c r="CX57" i="3"/>
  <c r="CX58" i="3"/>
  <c r="CX59" i="3"/>
  <c r="CX60" i="3"/>
  <c r="CX61" i="3"/>
  <c r="CX62" i="3"/>
  <c r="CX64" i="3"/>
  <c r="CX65" i="3"/>
  <c r="CX66" i="3"/>
  <c r="CX67" i="3"/>
  <c r="CX68" i="3"/>
  <c r="CX70" i="3"/>
  <c r="CX71" i="3"/>
  <c r="CX72" i="3"/>
  <c r="CX73" i="3"/>
  <c r="CX74" i="3"/>
  <c r="CX76" i="3"/>
  <c r="CX77" i="3"/>
  <c r="CX78" i="3"/>
  <c r="CX79" i="3"/>
  <c r="CX81" i="3"/>
  <c r="CX82" i="3"/>
  <c r="CX83" i="3"/>
  <c r="CX85" i="3"/>
  <c r="CX86" i="3"/>
  <c r="CX87" i="3"/>
  <c r="CX88" i="3"/>
  <c r="CX89" i="3"/>
  <c r="CX91" i="3"/>
  <c r="CX92" i="3"/>
  <c r="CX93" i="3"/>
  <c r="CX94" i="3"/>
  <c r="CX95" i="3"/>
  <c r="CX98" i="3"/>
  <c r="CX99" i="3"/>
  <c r="CX100" i="3"/>
  <c r="CX103" i="3"/>
  <c r="CX104" i="3"/>
  <c r="CX105" i="3"/>
  <c r="CX106" i="3"/>
  <c r="CX107" i="3"/>
  <c r="CX109" i="3"/>
  <c r="CX110" i="3"/>
  <c r="CX111" i="3"/>
  <c r="CX112" i="3"/>
  <c r="CX113" i="3"/>
  <c r="CX114" i="3"/>
  <c r="CX117" i="3"/>
  <c r="CX118" i="3"/>
  <c r="CX119" i="3"/>
  <c r="CX120" i="3"/>
  <c r="CX121" i="3"/>
  <c r="CX123" i="3"/>
  <c r="CX124" i="3"/>
  <c r="CX125" i="3"/>
  <c r="CX126" i="3"/>
  <c r="CX127" i="3"/>
  <c r="CX128" i="3"/>
  <c r="CX129" i="3"/>
  <c r="CX130" i="3"/>
  <c r="CX132" i="3"/>
  <c r="CX133" i="3"/>
  <c r="CX134" i="3"/>
  <c r="CX135" i="3"/>
  <c r="CX136" i="3"/>
  <c r="CX137" i="3"/>
  <c r="CX139" i="3"/>
  <c r="CX140" i="3"/>
  <c r="CX141" i="3"/>
  <c r="CX142" i="3"/>
  <c r="CW144" i="3"/>
  <c r="CX144" i="3"/>
  <c r="CX138" i="3"/>
  <c r="CX131" i="3"/>
  <c r="CX122" i="3"/>
  <c r="CX108" i="3"/>
  <c r="CX90" i="3"/>
  <c r="CX84" i="3"/>
  <c r="CX80" i="3"/>
  <c r="CX75" i="3"/>
  <c r="CX69" i="3"/>
  <c r="CX63" i="3"/>
  <c r="CX56" i="3"/>
  <c r="CX48" i="3"/>
  <c r="CX42" i="3"/>
  <c r="CX30" i="3"/>
  <c r="CX24" i="3"/>
  <c r="CX18" i="3"/>
  <c r="CX11" i="3"/>
  <c r="M5" i="3" l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CX146" i="3"/>
  <c r="DK142" i="3"/>
  <c r="DK141" i="3"/>
  <c r="DK140" i="3"/>
  <c r="DK139" i="3"/>
  <c r="DK136" i="3"/>
  <c r="DK135" i="3"/>
  <c r="DK134" i="3"/>
  <c r="DK133" i="3"/>
  <c r="DK132" i="3"/>
  <c r="DK124" i="3"/>
  <c r="DK123" i="3"/>
  <c r="DK103" i="3"/>
  <c r="DK102" i="3"/>
  <c r="DK100" i="3"/>
  <c r="DK99" i="3"/>
  <c r="DK93" i="3"/>
  <c r="DK82" i="3"/>
  <c r="DK81" i="3"/>
  <c r="DK78" i="3"/>
  <c r="DK67" i="3"/>
  <c r="DK62" i="3"/>
  <c r="DK53" i="3"/>
  <c r="DK40" i="3"/>
  <c r="DK38" i="3"/>
  <c r="DK22" i="3"/>
  <c r="DK8" i="3"/>
  <c r="DH129" i="3"/>
  <c r="DH116" i="3"/>
  <c r="DH51" i="3"/>
  <c r="DH49" i="3"/>
  <c r="CS124" i="3"/>
  <c r="CS120" i="3"/>
  <c r="CS94" i="3"/>
  <c r="CI124" i="3"/>
  <c r="CI120" i="3"/>
  <c r="CI94" i="3"/>
  <c r="CI92" i="3"/>
  <c r="CI91" i="3"/>
  <c r="CI70" i="3"/>
  <c r="CD97" i="3"/>
  <c r="CD91" i="3"/>
  <c r="CD78" i="3"/>
  <c r="BY140" i="3"/>
  <c r="BY134" i="3"/>
  <c r="BX64" i="3"/>
  <c r="BY62" i="3"/>
  <c r="BY46" i="3"/>
  <c r="BY36" i="3"/>
  <c r="BY35" i="3"/>
  <c r="BT120" i="3"/>
  <c r="BT99" i="3"/>
  <c r="BT91" i="3"/>
  <c r="BT19" i="3"/>
  <c r="BT10" i="3"/>
  <c r="BO91" i="3"/>
  <c r="BO39" i="3"/>
  <c r="BO36" i="3"/>
  <c r="BJ141" i="3"/>
  <c r="BJ118" i="3"/>
  <c r="BJ110" i="3"/>
  <c r="BJ100" i="3"/>
  <c r="BJ91" i="3"/>
  <c r="BJ77" i="3"/>
  <c r="BJ72" i="3"/>
  <c r="BJ61" i="3"/>
  <c r="BJ43" i="3"/>
  <c r="BJ17" i="3"/>
  <c r="BJ14" i="3"/>
  <c r="BJ13" i="3"/>
  <c r="AZ85" i="3"/>
  <c r="AK109" i="3"/>
  <c r="AK86" i="3"/>
  <c r="AK41" i="3"/>
  <c r="AF105" i="3"/>
  <c r="AF91" i="3"/>
  <c r="AF92" i="3"/>
  <c r="AF86" i="3"/>
  <c r="AF64" i="3"/>
  <c r="AF36" i="3"/>
  <c r="AF27" i="3"/>
  <c r="AA142" i="3"/>
  <c r="AA128" i="3"/>
  <c r="AA113" i="3"/>
  <c r="AA82" i="3"/>
  <c r="AA77" i="3"/>
  <c r="AA37" i="3"/>
  <c r="AA34" i="3"/>
  <c r="AA33" i="3"/>
  <c r="AA32" i="3"/>
  <c r="AA31" i="3"/>
  <c r="AA17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Z5" i="3" l="1"/>
  <c r="AA5" i="3" s="1"/>
  <c r="AB5" i="3" s="1"/>
  <c r="AC5" i="3" s="1"/>
  <c r="AD5" i="3" s="1"/>
  <c r="AE5" i="3" l="1"/>
  <c r="AF5" i="3" s="1"/>
  <c r="AG5" i="3" s="1"/>
  <c r="AH5" i="3" s="1"/>
  <c r="AI5" i="3" s="1"/>
  <c r="AJ5" i="3" l="1"/>
  <c r="AK5" i="3" s="1"/>
  <c r="AL5" i="3" s="1"/>
  <c r="AM5" i="3" s="1"/>
  <c r="AN5" i="3" s="1"/>
  <c r="AO5" i="3" l="1"/>
  <c r="AP5" i="3" s="1"/>
  <c r="AQ5" i="3" s="1"/>
  <c r="AR5" i="3" s="1"/>
  <c r="AS5" i="3" l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l="1"/>
  <c r="BE5" i="3" s="1"/>
  <c r="BF5" i="3" s="1"/>
  <c r="BG5" i="3" s="1"/>
  <c r="BH5" i="3" s="1"/>
  <c r="DK138" i="3"/>
  <c r="BI5" i="3" l="1"/>
  <c r="BJ5" i="3" s="1"/>
  <c r="BK5" i="3" s="1"/>
  <c r="BL5" i="3" s="1"/>
  <c r="BM5" i="3" s="1"/>
  <c r="BN5" i="3" l="1"/>
  <c r="BO5" i="3" s="1"/>
  <c r="BP5" i="3" s="1"/>
  <c r="BQ5" i="3" s="1"/>
  <c r="BR5" i="3" s="1"/>
  <c r="BS5" i="3" l="1"/>
  <c r="BT5" i="3" s="1"/>
  <c r="BU5" i="3" s="1"/>
  <c r="BV5" i="3" s="1"/>
  <c r="BW5" i="3" s="1"/>
  <c r="BX5" i="3" l="1"/>
  <c r="BY5" i="3" s="1"/>
  <c r="BZ5" i="3" s="1"/>
  <c r="CA5" i="3" s="1"/>
  <c r="CB5" i="3" s="1"/>
  <c r="CC5" i="3" l="1"/>
  <c r="CD5" i="3" s="1"/>
  <c r="P142" i="3"/>
  <c r="U142" i="3"/>
  <c r="Z142" i="3"/>
  <c r="AJ142" i="3"/>
  <c r="AK142" i="3"/>
  <c r="AP142" i="3"/>
  <c r="AY142" i="3"/>
  <c r="AZ142" i="3"/>
  <c r="BD142" i="3"/>
  <c r="BE142" i="3"/>
  <c r="BI142" i="3"/>
  <c r="BN142" i="3"/>
  <c r="BO142" i="3"/>
  <c r="BS142" i="3"/>
  <c r="BT142" i="3"/>
  <c r="CC142" i="3"/>
  <c r="CD142" i="3"/>
  <c r="CH142" i="3"/>
  <c r="CI142" i="3"/>
  <c r="CN142" i="3"/>
  <c r="CR142" i="3"/>
  <c r="CS142" i="3"/>
  <c r="DB142" i="3"/>
  <c r="DC142" i="3"/>
  <c r="DG142" i="3"/>
  <c r="DH142" i="3"/>
  <c r="DP142" i="3"/>
  <c r="P141" i="3"/>
  <c r="U141" i="3"/>
  <c r="Z141" i="3"/>
  <c r="AA141" i="3"/>
  <c r="AJ141" i="3"/>
  <c r="AK141" i="3"/>
  <c r="AY141" i="3"/>
  <c r="AZ141" i="3"/>
  <c r="BI141" i="3"/>
  <c r="BN141" i="3"/>
  <c r="BO141" i="3"/>
  <c r="BS141" i="3"/>
  <c r="BT141" i="3"/>
  <c r="BX141" i="3"/>
  <c r="CC141" i="3"/>
  <c r="CD141" i="3"/>
  <c r="CH141" i="3"/>
  <c r="CI141" i="3"/>
  <c r="CN141" i="3"/>
  <c r="CR141" i="3"/>
  <c r="CS141" i="3"/>
  <c r="DB141" i="3"/>
  <c r="DC141" i="3"/>
  <c r="DG141" i="3"/>
  <c r="DH141" i="3"/>
  <c r="DP141" i="3"/>
  <c r="DP133" i="3"/>
  <c r="DP135" i="3"/>
  <c r="DP136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N133" i="3"/>
  <c r="CN135" i="3"/>
  <c r="CN136" i="3"/>
  <c r="CN137" i="3"/>
  <c r="CH133" i="3"/>
  <c r="CI133" i="3"/>
  <c r="CH135" i="3"/>
  <c r="CI135" i="3"/>
  <c r="CH136" i="3"/>
  <c r="CI136" i="3"/>
  <c r="CH137" i="3"/>
  <c r="CI137" i="3"/>
  <c r="CC133" i="3"/>
  <c r="CD133" i="3"/>
  <c r="CC135" i="3"/>
  <c r="CD135" i="3"/>
  <c r="CC136" i="3"/>
  <c r="CD136" i="3"/>
  <c r="CC137" i="3"/>
  <c r="CD137" i="3"/>
  <c r="BX133" i="3"/>
  <c r="BY133" i="3"/>
  <c r="BX135" i="3"/>
  <c r="BY135" i="3"/>
  <c r="BX136" i="3"/>
  <c r="BY136" i="3"/>
  <c r="BX137" i="3"/>
  <c r="BY137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I133" i="3"/>
  <c r="BJ133" i="3"/>
  <c r="BI135" i="3"/>
  <c r="BJ135" i="3"/>
  <c r="BI136" i="3"/>
  <c r="BJ136" i="3"/>
  <c r="BI137" i="3"/>
  <c r="BJ137" i="3"/>
  <c r="BD133" i="3"/>
  <c r="BE133" i="3"/>
  <c r="BD135" i="3"/>
  <c r="BE135" i="3"/>
  <c r="BD136" i="3"/>
  <c r="BE136" i="3"/>
  <c r="AY133" i="3"/>
  <c r="AZ133" i="3"/>
  <c r="AY135" i="3"/>
  <c r="AZ135" i="3"/>
  <c r="AY136" i="3"/>
  <c r="AZ136" i="3"/>
  <c r="AY137" i="3"/>
  <c r="AZ137" i="3"/>
  <c r="AP133" i="3"/>
  <c r="AP135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Z133" i="3"/>
  <c r="AA133" i="3"/>
  <c r="Z135" i="3"/>
  <c r="AA135" i="3"/>
  <c r="Z136" i="3"/>
  <c r="AA136" i="3"/>
  <c r="Z137" i="3"/>
  <c r="AA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DK131" i="3"/>
  <c r="DP82" i="3"/>
  <c r="DG82" i="3"/>
  <c r="DH82" i="3"/>
  <c r="DB82" i="3"/>
  <c r="DC82" i="3"/>
  <c r="CR82" i="3"/>
  <c r="CS82" i="3"/>
  <c r="CN82" i="3"/>
  <c r="CH82" i="3"/>
  <c r="CI82" i="3"/>
  <c r="CC82" i="3"/>
  <c r="CD82" i="3"/>
  <c r="BS82" i="3"/>
  <c r="BT82" i="3"/>
  <c r="BO82" i="3"/>
  <c r="BI82" i="3"/>
  <c r="BJ82" i="3"/>
  <c r="BD82" i="3"/>
  <c r="BE82" i="3"/>
  <c r="AY82" i="3"/>
  <c r="AZ82" i="3"/>
  <c r="AP82" i="3"/>
  <c r="AJ82" i="3"/>
  <c r="AK82" i="3"/>
  <c r="AE82" i="3"/>
  <c r="AF82" i="3"/>
  <c r="Z82" i="3"/>
  <c r="U82" i="3"/>
  <c r="P82" i="3"/>
  <c r="Q82" i="3"/>
  <c r="BO83" i="3"/>
  <c r="DK80" i="3"/>
  <c r="DP77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N77" i="3"/>
  <c r="CN78" i="3"/>
  <c r="CH77" i="3"/>
  <c r="CI77" i="3"/>
  <c r="CC77" i="3"/>
  <c r="CD77" i="3"/>
  <c r="CC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Y77" i="3"/>
  <c r="AZ77" i="3"/>
  <c r="AY78" i="3"/>
  <c r="AZ78" i="3"/>
  <c r="AP77" i="3"/>
  <c r="AP78" i="3"/>
  <c r="AJ77" i="3"/>
  <c r="AK77" i="3"/>
  <c r="AJ78" i="3"/>
  <c r="AK78" i="3"/>
  <c r="AE77" i="3"/>
  <c r="AF77" i="3"/>
  <c r="Z77" i="3"/>
  <c r="Z78" i="3"/>
  <c r="AA78" i="3"/>
  <c r="U77" i="3"/>
  <c r="U78" i="3"/>
  <c r="P77" i="3"/>
  <c r="Q77" i="3"/>
  <c r="P78" i="3"/>
  <c r="Q78" i="3"/>
  <c r="DK66" i="3"/>
  <c r="DG66" i="3"/>
  <c r="DH66" i="3"/>
  <c r="DB66" i="3"/>
  <c r="DC66" i="3"/>
  <c r="CR66" i="3"/>
  <c r="CS66" i="3"/>
  <c r="CN66" i="3"/>
  <c r="CH66" i="3"/>
  <c r="CI66" i="3"/>
  <c r="CC66" i="3"/>
  <c r="CD66" i="3"/>
  <c r="BS66" i="3"/>
  <c r="BT66" i="3"/>
  <c r="BO66" i="3"/>
  <c r="BI66" i="3"/>
  <c r="BJ66" i="3"/>
  <c r="BD66" i="3"/>
  <c r="BE66" i="3"/>
  <c r="AY66" i="3"/>
  <c r="AZ66" i="3"/>
  <c r="AJ66" i="3"/>
  <c r="AK66" i="3"/>
  <c r="AE66" i="3"/>
  <c r="AF66" i="3"/>
  <c r="Z66" i="3"/>
  <c r="AA66" i="3"/>
  <c r="U66" i="3"/>
  <c r="P66" i="3"/>
  <c r="Q66" i="3"/>
  <c r="P68" i="3"/>
  <c r="U68" i="3"/>
  <c r="Z68" i="3"/>
  <c r="AA68" i="3"/>
  <c r="AE68" i="3"/>
  <c r="AJ68" i="3"/>
  <c r="AP68" i="3"/>
  <c r="AY68" i="3"/>
  <c r="AZ68" i="3"/>
  <c r="BD68" i="3"/>
  <c r="BE68" i="3"/>
  <c r="BO68" i="3"/>
  <c r="BS68" i="3"/>
  <c r="BT68" i="3"/>
  <c r="CC68" i="3"/>
  <c r="CD68" i="3"/>
  <c r="CH68" i="3"/>
  <c r="CI68" i="3"/>
  <c r="CN68" i="3"/>
  <c r="CR68" i="3"/>
  <c r="CS68" i="3"/>
  <c r="DB68" i="3"/>
  <c r="DC68" i="3"/>
  <c r="DG68" i="3"/>
  <c r="DH68" i="3"/>
  <c r="DK68" i="3"/>
  <c r="DP68" i="3"/>
  <c r="P67" i="3"/>
  <c r="U67" i="3"/>
  <c r="Z67" i="3"/>
  <c r="AA67" i="3"/>
  <c r="AE67" i="3"/>
  <c r="AJ67" i="3"/>
  <c r="AY67" i="3"/>
  <c r="AZ67" i="3"/>
  <c r="BD67" i="3"/>
  <c r="BE67" i="3"/>
  <c r="BO67" i="3"/>
  <c r="BS67" i="3"/>
  <c r="BT67" i="3"/>
  <c r="CC67" i="3"/>
  <c r="CD67" i="3"/>
  <c r="CH67" i="3"/>
  <c r="CI67" i="3"/>
  <c r="CN67" i="3"/>
  <c r="CR67" i="3"/>
  <c r="CS67" i="3"/>
  <c r="DB67" i="3"/>
  <c r="DC67" i="3"/>
  <c r="DG67" i="3"/>
  <c r="DH67" i="3"/>
  <c r="CE5" i="3" l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AP141" i="3"/>
  <c r="AF63" i="3"/>
  <c r="DK63" i="3"/>
  <c r="DB146" i="3"/>
  <c r="Z146" i="3"/>
  <c r="DC146" i="3"/>
  <c r="CN146" i="3"/>
  <c r="V146" i="3"/>
  <c r="AZ146" i="3"/>
  <c r="AY146" i="3"/>
  <c r="BJ142" i="3"/>
  <c r="Q68" i="3"/>
  <c r="Q142" i="3"/>
  <c r="DP140" i="3"/>
  <c r="DG140" i="3"/>
  <c r="DC140" i="3"/>
  <c r="CR140" i="3"/>
  <c r="CN140" i="3"/>
  <c r="CH140" i="3"/>
  <c r="CD140" i="3"/>
  <c r="BS140" i="3"/>
  <c r="BN140" i="3"/>
  <c r="BJ140" i="3"/>
  <c r="AZ140" i="3"/>
  <c r="AK140" i="3"/>
  <c r="AA140" i="3"/>
  <c r="U140" i="3"/>
  <c r="Q140" i="3"/>
  <c r="DH140" i="3"/>
  <c r="DB140" i="3"/>
  <c r="CS140" i="3"/>
  <c r="CI140" i="3"/>
  <c r="CC140" i="3"/>
  <c r="BX140" i="3"/>
  <c r="BT140" i="3"/>
  <c r="BO140" i="3"/>
  <c r="BI140" i="3"/>
  <c r="AY140" i="3"/>
  <c r="AP140" i="3"/>
  <c r="AJ140" i="3"/>
  <c r="Z140" i="3"/>
  <c r="P140" i="3"/>
  <c r="BY141" i="3"/>
  <c r="Q141" i="3"/>
  <c r="DP134" i="3"/>
  <c r="DG134" i="3"/>
  <c r="DC134" i="3"/>
  <c r="CR134" i="3"/>
  <c r="CN134" i="3"/>
  <c r="CH134" i="3"/>
  <c r="CD134" i="3"/>
  <c r="BS134" i="3"/>
  <c r="BN134" i="3"/>
  <c r="DH134" i="3"/>
  <c r="DB134" i="3"/>
  <c r="CS134" i="3"/>
  <c r="CI134" i="3"/>
  <c r="CC134" i="3"/>
  <c r="BX134" i="3"/>
  <c r="BT134" i="3"/>
  <c r="BO134" i="3"/>
  <c r="BJ134" i="3"/>
  <c r="BD134" i="3"/>
  <c r="AZ134" i="3"/>
  <c r="AK134" i="3"/>
  <c r="AE134" i="3"/>
  <c r="AA134" i="3"/>
  <c r="U134" i="3"/>
  <c r="AK67" i="3"/>
  <c r="Q67" i="3"/>
  <c r="BI134" i="3"/>
  <c r="BE134" i="3"/>
  <c r="AY134" i="3"/>
  <c r="AP134" i="3"/>
  <c r="AJ134" i="3"/>
  <c r="AF134" i="3"/>
  <c r="Z134" i="3"/>
  <c r="P134" i="3"/>
  <c r="Q134" i="3"/>
  <c r="AF68" i="3"/>
  <c r="DK83" i="3"/>
  <c r="DH83" i="3"/>
  <c r="DB83" i="3"/>
  <c r="CS83" i="3"/>
  <c r="CI83" i="3"/>
  <c r="CC83" i="3"/>
  <c r="BX83" i="3"/>
  <c r="BT83" i="3"/>
  <c r="BI83" i="3"/>
  <c r="BE83" i="3"/>
  <c r="AY83" i="3"/>
  <c r="AP83" i="3"/>
  <c r="AJ83" i="3"/>
  <c r="AF83" i="3"/>
  <c r="Z83" i="3"/>
  <c r="P83" i="3"/>
  <c r="DP83" i="3"/>
  <c r="DG83" i="3"/>
  <c r="DC83" i="3"/>
  <c r="CR83" i="3"/>
  <c r="CN83" i="3"/>
  <c r="CH83" i="3"/>
  <c r="CD83" i="3"/>
  <c r="BY83" i="3"/>
  <c r="BS83" i="3"/>
  <c r="BJ83" i="3"/>
  <c r="BD83" i="3"/>
  <c r="AZ83" i="3"/>
  <c r="AK83" i="3"/>
  <c r="AE83" i="3"/>
  <c r="AA83" i="3"/>
  <c r="U83" i="3"/>
  <c r="Q83" i="3"/>
  <c r="DK79" i="3"/>
  <c r="DH79" i="3"/>
  <c r="DB79" i="3"/>
  <c r="CS79" i="3"/>
  <c r="CC79" i="3"/>
  <c r="BT79" i="3"/>
  <c r="BO79" i="3"/>
  <c r="BI79" i="3"/>
  <c r="BE79" i="3"/>
  <c r="AY79" i="3"/>
  <c r="AP79" i="3"/>
  <c r="AJ79" i="3"/>
  <c r="Z79" i="3"/>
  <c r="P79" i="3"/>
  <c r="DP79" i="3"/>
  <c r="DG79" i="3"/>
  <c r="DC79" i="3"/>
  <c r="CR79" i="3"/>
  <c r="CN79" i="3"/>
  <c r="CD79" i="3"/>
  <c r="BS79" i="3"/>
  <c r="BN79" i="3"/>
  <c r="BJ79" i="3"/>
  <c r="BD79" i="3"/>
  <c r="AZ79" i="3"/>
  <c r="AK79" i="3"/>
  <c r="U79" i="3"/>
  <c r="Q79" i="3"/>
  <c r="AK68" i="3"/>
  <c r="AP67" i="3"/>
  <c r="AF67" i="3"/>
  <c r="DP65" i="3"/>
  <c r="DG65" i="3"/>
  <c r="DC65" i="3"/>
  <c r="CR65" i="3"/>
  <c r="CN65" i="3"/>
  <c r="CH65" i="3"/>
  <c r="CD65" i="3"/>
  <c r="BS65" i="3"/>
  <c r="BD65" i="3"/>
  <c r="AK65" i="3"/>
  <c r="AE65" i="3"/>
  <c r="U65" i="3"/>
  <c r="Q65" i="3"/>
  <c r="DK65" i="3"/>
  <c r="DH65" i="3"/>
  <c r="DB65" i="3"/>
  <c r="CS65" i="3"/>
  <c r="CI65" i="3"/>
  <c r="CC65" i="3"/>
  <c r="BT65" i="3"/>
  <c r="BO65" i="3"/>
  <c r="BE65" i="3"/>
  <c r="AY65" i="3"/>
  <c r="AP65" i="3"/>
  <c r="AJ65" i="3"/>
  <c r="AF65" i="3"/>
  <c r="Z65" i="3"/>
  <c r="P65" i="3"/>
  <c r="AZ65" i="3"/>
  <c r="AA65" i="3"/>
  <c r="CR5" i="3" l="1"/>
  <c r="CS5" i="3" s="1"/>
  <c r="CT5" i="3" s="1"/>
  <c r="CU5" i="3" s="1"/>
  <c r="CV5" i="3" s="1"/>
  <c r="DG146" i="3"/>
  <c r="BE146" i="3"/>
  <c r="DH146" i="3"/>
  <c r="DK146" i="3"/>
  <c r="BN146" i="3"/>
  <c r="BI146" i="3"/>
  <c r="CC146" i="3"/>
  <c r="BX146" i="3"/>
  <c r="CR146" i="3"/>
  <c r="CH146" i="3"/>
  <c r="AJ146" i="3"/>
  <c r="BD146" i="3"/>
  <c r="CD146" i="3"/>
  <c r="AA146" i="3"/>
  <c r="U146" i="3"/>
  <c r="P146" i="3"/>
  <c r="Q146" i="3"/>
  <c r="AE146" i="3"/>
  <c r="AK146" i="3"/>
  <c r="BJ146" i="3"/>
  <c r="BS146" i="3"/>
  <c r="BY146" i="3"/>
  <c r="CI146" i="3"/>
  <c r="BO146" i="3"/>
  <c r="BT146" i="3"/>
  <c r="AF146" i="3"/>
  <c r="CS146" i="3"/>
  <c r="CW5" i="3" l="1"/>
  <c r="CX5" i="3" s="1"/>
  <c r="CY5" i="3" s="1"/>
  <c r="CZ5" i="3" s="1"/>
  <c r="DA5" i="3" s="1"/>
  <c r="DB5" i="3" l="1"/>
  <c r="DC5" i="3" s="1"/>
  <c r="DD5" i="3" s="1"/>
  <c r="DE5" i="3" s="1"/>
  <c r="DF5" i="3" s="1"/>
  <c r="DG5" i="3" l="1"/>
  <c r="DH5" i="3" s="1"/>
  <c r="DI5" i="3" s="1"/>
  <c r="DJ5" i="3" s="1"/>
  <c r="DK5" i="3" l="1"/>
  <c r="DL5" i="3" s="1"/>
  <c r="DM5" i="3" s="1"/>
  <c r="DN5" i="3" s="1"/>
  <c r="DO5" i="3" l="1"/>
  <c r="DP5" i="3" s="1"/>
  <c r="BS57" i="3"/>
  <c r="BS58" i="3"/>
  <c r="BS59" i="3"/>
  <c r="BS60" i="3"/>
  <c r="BS61" i="3"/>
  <c r="BS62" i="3"/>
  <c r="DQ5" i="3" l="1"/>
  <c r="DR5" i="3" s="1"/>
  <c r="DS5" i="3" s="1"/>
  <c r="DT5" i="3" s="1"/>
  <c r="DU5" i="3" s="1"/>
  <c r="BN40" i="3" l="1"/>
  <c r="CH97" i="3" l="1"/>
  <c r="CI97" i="3"/>
  <c r="CH98" i="3"/>
  <c r="CI98" i="3"/>
  <c r="CH99" i="3"/>
  <c r="CI99" i="3"/>
  <c r="CH100" i="3"/>
  <c r="CI100" i="3"/>
  <c r="CN117" i="3" l="1"/>
  <c r="CN120" i="3"/>
  <c r="CI7" i="3" l="1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AJ120" i="3"/>
  <c r="AJ91" i="3"/>
  <c r="Z123" i="3"/>
  <c r="AU82" i="3" l="1"/>
  <c r="CS7" i="3" l="1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2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5" i="3"/>
  <c r="CR26" i="3"/>
  <c r="CR27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1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1" i="3"/>
  <c r="CR92" i="3"/>
  <c r="CR93" i="3"/>
  <c r="CR94" i="3"/>
  <c r="CR95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24" i="3"/>
  <c r="CR125" i="3"/>
  <c r="CR126" i="3"/>
  <c r="CR127" i="3"/>
  <c r="CR128" i="3"/>
  <c r="CR129" i="3"/>
  <c r="CR130" i="3"/>
  <c r="CR132" i="3"/>
  <c r="CR139" i="3"/>
  <c r="CN8" i="3"/>
  <c r="CN9" i="3"/>
  <c r="CN10" i="3"/>
  <c r="CN15" i="3"/>
  <c r="CN16" i="3"/>
  <c r="CN17" i="3"/>
  <c r="CN21" i="3"/>
  <c r="CN22" i="3"/>
  <c r="CN23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4" i="3"/>
  <c r="CN45" i="3"/>
  <c r="CN46" i="3"/>
  <c r="CN47" i="3"/>
  <c r="CN50" i="3"/>
  <c r="CN51" i="3"/>
  <c r="CN52" i="3"/>
  <c r="CN53" i="3"/>
  <c r="CN54" i="3"/>
  <c r="CN55" i="3"/>
  <c r="CN58" i="3"/>
  <c r="CN59" i="3"/>
  <c r="CN60" i="3"/>
  <c r="CN61" i="3"/>
  <c r="CN62" i="3"/>
  <c r="CN71" i="3"/>
  <c r="CN72" i="3"/>
  <c r="CN73" i="3"/>
  <c r="CN74" i="3"/>
  <c r="CN87" i="3"/>
  <c r="CN88" i="3"/>
  <c r="CN89" i="3"/>
  <c r="CN92" i="3"/>
  <c r="CN93" i="3"/>
  <c r="CN94" i="3"/>
  <c r="CN95" i="3"/>
  <c r="CN98" i="3"/>
  <c r="CN99" i="3"/>
  <c r="CN100" i="3"/>
  <c r="CN103" i="3"/>
  <c r="CN104" i="3"/>
  <c r="CN105" i="3"/>
  <c r="CN106" i="3"/>
  <c r="CN107" i="3"/>
  <c r="CN110" i="3"/>
  <c r="CN111" i="3"/>
  <c r="CN112" i="3"/>
  <c r="CN113" i="3"/>
  <c r="CN114" i="3"/>
  <c r="CN118" i="3"/>
  <c r="CN119" i="3"/>
  <c r="CN121" i="3"/>
  <c r="CN124" i="3"/>
  <c r="CN125" i="3"/>
  <c r="CN126" i="3"/>
  <c r="CN127" i="3"/>
  <c r="CN128" i="3"/>
  <c r="CN129" i="3"/>
  <c r="CN130" i="3"/>
  <c r="CS138" i="3"/>
  <c r="CR131" i="3"/>
  <c r="CS131" i="3"/>
  <c r="CS115" i="3"/>
  <c r="CR101" i="3"/>
  <c r="CS101" i="3"/>
  <c r="CR84" i="3"/>
  <c r="CS84" i="3"/>
  <c r="CR80" i="3"/>
  <c r="CS80" i="3"/>
  <c r="CR75" i="3"/>
  <c r="CS75" i="3"/>
  <c r="CR69" i="3"/>
  <c r="CS69" i="3"/>
  <c r="CR63" i="3"/>
  <c r="CS63" i="3"/>
  <c r="CS24" i="3"/>
  <c r="CR18" i="3"/>
  <c r="CS18" i="3"/>
  <c r="CR24" i="3" l="1"/>
  <c r="CS6" i="3"/>
  <c r="CS30" i="3"/>
  <c r="CI69" i="3"/>
  <c r="CH30" i="3"/>
  <c r="CR30" i="3"/>
  <c r="DH145" i="3"/>
  <c r="CS56" i="3"/>
  <c r="CS42" i="3"/>
  <c r="CS108" i="3"/>
  <c r="CR108" i="3"/>
  <c r="CS96" i="3"/>
  <c r="CS90" i="3"/>
  <c r="CR96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H80" i="3"/>
  <c r="CH69" i="3"/>
  <c r="CH63" i="3"/>
  <c r="CH56" i="3"/>
  <c r="CH42" i="3"/>
  <c r="CH24" i="3"/>
  <c r="CH18" i="3"/>
  <c r="CH11" i="3"/>
  <c r="V145" i="3"/>
  <c r="DB145" i="3"/>
  <c r="DC145" i="3"/>
  <c r="CR122" i="3"/>
  <c r="CR48" i="3"/>
  <c r="CR11" i="3"/>
  <c r="CR145" i="3"/>
  <c r="CS145" i="3"/>
  <c r="CC145" i="3"/>
  <c r="BS145" i="3"/>
  <c r="CS48" i="3"/>
  <c r="CS122" i="3"/>
  <c r="BD145" i="3"/>
  <c r="BE145" i="3"/>
  <c r="AY145" i="3"/>
  <c r="AJ145" i="3"/>
  <c r="AK145" i="3"/>
  <c r="Z145" i="3"/>
  <c r="AA145" i="3"/>
  <c r="CN30" i="3"/>
  <c r="Q145" i="3"/>
  <c r="DK145" i="3"/>
  <c r="DG145" i="3"/>
  <c r="CI145" i="3"/>
  <c r="CH145" i="3"/>
  <c r="CD145" i="3"/>
  <c r="BX145" i="3"/>
  <c r="BY145" i="3"/>
  <c r="BT145" i="3"/>
  <c r="BO145" i="3"/>
  <c r="BN145" i="3"/>
  <c r="BI145" i="3"/>
  <c r="BJ145" i="3"/>
  <c r="AZ145" i="3"/>
  <c r="AF145" i="3"/>
  <c r="AE145" i="3"/>
  <c r="U145" i="3"/>
  <c r="P145" i="3"/>
  <c r="CS11" i="3"/>
  <c r="CR6" i="3"/>
  <c r="DG29" i="3"/>
  <c r="DH28" i="3"/>
  <c r="DH29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R143" i="3"/>
  <c r="U28" i="3" l="1"/>
  <c r="DK7" i="3" l="1"/>
  <c r="DK9" i="3"/>
  <c r="DK10" i="3"/>
  <c r="DK12" i="3"/>
  <c r="DK13" i="3"/>
  <c r="DK14" i="3"/>
  <c r="DK15" i="3"/>
  <c r="DK16" i="3"/>
  <c r="DK17" i="3"/>
  <c r="DK19" i="3"/>
  <c r="DK20" i="3"/>
  <c r="DK21" i="3"/>
  <c r="DK23" i="3"/>
  <c r="DK31" i="3"/>
  <c r="DK35" i="3"/>
  <c r="DK36" i="3"/>
  <c r="DK37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30" i="3"/>
  <c r="DP7" i="3"/>
  <c r="DP8" i="3"/>
  <c r="DP9" i="3"/>
  <c r="DP10" i="3"/>
  <c r="DP12" i="3"/>
  <c r="DP14" i="3"/>
  <c r="DP15" i="3"/>
  <c r="DP16" i="3"/>
  <c r="DP17" i="3"/>
  <c r="DP20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4" i="3"/>
  <c r="DP55" i="3"/>
  <c r="DP64" i="3"/>
  <c r="DP70" i="3"/>
  <c r="DP71" i="3"/>
  <c r="DP72" i="3"/>
  <c r="DP73" i="3"/>
  <c r="DP74" i="3"/>
  <c r="DP76" i="3"/>
  <c r="DP86" i="3"/>
  <c r="DP89" i="3"/>
  <c r="DP93" i="3"/>
  <c r="DP94" i="3"/>
  <c r="DP95" i="3"/>
  <c r="DP97" i="3"/>
  <c r="DP98" i="3"/>
  <c r="DP99" i="3"/>
  <c r="DP100" i="3"/>
  <c r="DP104" i="3"/>
  <c r="DP106" i="3"/>
  <c r="DP107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7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58" i="3"/>
  <c r="DH59" i="3"/>
  <c r="DH60" i="3"/>
  <c r="DH61" i="3"/>
  <c r="DH62" i="3"/>
  <c r="DH64" i="3"/>
  <c r="DH70" i="3"/>
  <c r="DH71" i="3"/>
  <c r="DH72" i="3"/>
  <c r="DH73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CD37" i="3"/>
  <c r="CD38" i="3"/>
  <c r="CD39" i="3"/>
  <c r="CD40" i="3"/>
  <c r="CD41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7" i="3"/>
  <c r="BY8" i="3"/>
  <c r="BY9" i="3"/>
  <c r="BY12" i="3"/>
  <c r="BY13" i="3"/>
  <c r="BY14" i="3"/>
  <c r="BY15" i="3"/>
  <c r="BY16" i="3"/>
  <c r="BY17" i="3"/>
  <c r="BY19" i="3"/>
  <c r="BY20" i="3"/>
  <c r="BY21" i="3"/>
  <c r="BY22" i="3"/>
  <c r="BY23" i="3"/>
  <c r="BY25" i="3"/>
  <c r="BY26" i="3"/>
  <c r="BY27" i="3"/>
  <c r="BY28" i="3"/>
  <c r="BY29" i="3"/>
  <c r="BY31" i="3"/>
  <c r="BY32" i="3"/>
  <c r="BY33" i="3"/>
  <c r="BY34" i="3"/>
  <c r="BY37" i="3"/>
  <c r="BY38" i="3"/>
  <c r="BY39" i="3"/>
  <c r="BY40" i="3"/>
  <c r="BY41" i="3"/>
  <c r="BY43" i="3"/>
  <c r="BY44" i="3"/>
  <c r="BY45" i="3"/>
  <c r="BY47" i="3"/>
  <c r="BY55" i="3"/>
  <c r="BY57" i="3"/>
  <c r="BY58" i="3"/>
  <c r="BY59" i="3"/>
  <c r="BY60" i="3"/>
  <c r="BY61" i="3"/>
  <c r="BY64" i="3"/>
  <c r="BY70" i="3"/>
  <c r="BY71" i="3"/>
  <c r="BY72" i="3"/>
  <c r="BY73" i="3"/>
  <c r="BY74" i="3"/>
  <c r="BY76" i="3"/>
  <c r="BY81" i="3"/>
  <c r="BY85" i="3"/>
  <c r="BY86" i="3"/>
  <c r="BY87" i="3"/>
  <c r="BY88" i="3"/>
  <c r="BY89" i="3"/>
  <c r="BY91" i="3"/>
  <c r="BY92" i="3"/>
  <c r="BY93" i="3"/>
  <c r="BY94" i="3"/>
  <c r="BY95" i="3"/>
  <c r="BY97" i="3"/>
  <c r="BY98" i="3"/>
  <c r="BY99" i="3"/>
  <c r="BY100" i="3"/>
  <c r="BY107" i="3"/>
  <c r="BY116" i="3"/>
  <c r="BY117" i="3"/>
  <c r="BY125" i="3"/>
  <c r="BY132" i="3"/>
  <c r="BY139" i="3"/>
  <c r="BT7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6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35" i="3"/>
  <c r="BO37" i="3"/>
  <c r="BO38" i="3"/>
  <c r="BO40" i="3"/>
  <c r="BO41" i="3"/>
  <c r="BO43" i="3"/>
  <c r="BO44" i="3"/>
  <c r="BO45" i="3"/>
  <c r="BO46" i="3"/>
  <c r="BO47" i="3"/>
  <c r="BO53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5" i="3"/>
  <c r="BJ16" i="3"/>
  <c r="BJ19" i="3"/>
  <c r="BJ20" i="3"/>
  <c r="BJ21" i="3"/>
  <c r="BJ22" i="3"/>
  <c r="BJ23" i="3"/>
  <c r="BJ25" i="3"/>
  <c r="BJ26" i="3"/>
  <c r="BJ27" i="3"/>
  <c r="BJ28" i="3"/>
  <c r="BJ29" i="3"/>
  <c r="BJ31" i="3"/>
  <c r="BJ32" i="3"/>
  <c r="BJ33" i="3"/>
  <c r="BJ34" i="3"/>
  <c r="BJ35" i="3"/>
  <c r="BJ36" i="3"/>
  <c r="BJ37" i="3"/>
  <c r="BJ38" i="3"/>
  <c r="BJ39" i="3"/>
  <c r="BJ40" i="3"/>
  <c r="BJ41" i="3"/>
  <c r="BJ44" i="3"/>
  <c r="BJ45" i="3"/>
  <c r="BJ46" i="3"/>
  <c r="BJ47" i="3"/>
  <c r="BJ49" i="3"/>
  <c r="BJ55" i="3"/>
  <c r="BJ57" i="3"/>
  <c r="BJ58" i="3"/>
  <c r="BJ59" i="3"/>
  <c r="BJ60" i="3"/>
  <c r="BJ62" i="3"/>
  <c r="BJ64" i="3"/>
  <c r="BJ70" i="3"/>
  <c r="BJ71" i="3"/>
  <c r="BJ73" i="3"/>
  <c r="BJ74" i="3"/>
  <c r="BJ76" i="3"/>
  <c r="BJ81" i="3"/>
  <c r="BJ85" i="3"/>
  <c r="BJ86" i="3"/>
  <c r="BJ87" i="3"/>
  <c r="BJ88" i="3"/>
  <c r="BJ89" i="3"/>
  <c r="BJ92" i="3"/>
  <c r="BJ94" i="3"/>
  <c r="BJ95" i="3"/>
  <c r="BJ97" i="3"/>
  <c r="BJ98" i="3"/>
  <c r="BJ99" i="3"/>
  <c r="BJ102" i="3"/>
  <c r="BJ103" i="3"/>
  <c r="BJ104" i="3"/>
  <c r="BJ105" i="3"/>
  <c r="BJ106" i="3"/>
  <c r="BJ107" i="3"/>
  <c r="BJ109" i="3"/>
  <c r="BJ111" i="3"/>
  <c r="BJ112" i="3"/>
  <c r="BJ113" i="3"/>
  <c r="BJ114" i="3"/>
  <c r="BJ116" i="3"/>
  <c r="BJ117" i="3"/>
  <c r="BJ119" i="3"/>
  <c r="BJ120" i="3"/>
  <c r="BJ121" i="3"/>
  <c r="BJ123" i="3"/>
  <c r="BJ132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6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61" i="3"/>
  <c r="BE64" i="3"/>
  <c r="BE70" i="3"/>
  <c r="BE71" i="3"/>
  <c r="BE72" i="3"/>
  <c r="BE73" i="3"/>
  <c r="BE74" i="3"/>
  <c r="BE76" i="3"/>
  <c r="BE81" i="3"/>
  <c r="BE87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12" i="3"/>
  <c r="AP13" i="3"/>
  <c r="AP14" i="3"/>
  <c r="AP15" i="3"/>
  <c r="AP16" i="3"/>
  <c r="AP17" i="3"/>
  <c r="AP19" i="3"/>
  <c r="AP20" i="3"/>
  <c r="AP21" i="3"/>
  <c r="AP22" i="3"/>
  <c r="AP23" i="3"/>
  <c r="AP25" i="3"/>
  <c r="AP26" i="3"/>
  <c r="AP33" i="3"/>
  <c r="AP34" i="3"/>
  <c r="AP35" i="3"/>
  <c r="AP36" i="3"/>
  <c r="AP39" i="3"/>
  <c r="AP41" i="3"/>
  <c r="AP43" i="3"/>
  <c r="AP47" i="3"/>
  <c r="AP49" i="3"/>
  <c r="AP57" i="3"/>
  <c r="AP64" i="3"/>
  <c r="AP70" i="3"/>
  <c r="AP71" i="3"/>
  <c r="AP72" i="3"/>
  <c r="AP73" i="3"/>
  <c r="AP74" i="3"/>
  <c r="AP76" i="3"/>
  <c r="AP81" i="3"/>
  <c r="AP91" i="3"/>
  <c r="AP92" i="3"/>
  <c r="AP93" i="3"/>
  <c r="AP94" i="3"/>
  <c r="AP95" i="3"/>
  <c r="AP97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18" i="3"/>
  <c r="AP119" i="3"/>
  <c r="AP120" i="3"/>
  <c r="AP121" i="3"/>
  <c r="AP124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74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4" i="3"/>
  <c r="AA15" i="3"/>
  <c r="AA16" i="3"/>
  <c r="AA19" i="3"/>
  <c r="AA21" i="3"/>
  <c r="AA22" i="3"/>
  <c r="AA23" i="3"/>
  <c r="AA25" i="3"/>
  <c r="AA26" i="3"/>
  <c r="AA27" i="3"/>
  <c r="AA28" i="3"/>
  <c r="AA29" i="3"/>
  <c r="AA38" i="3"/>
  <c r="AA39" i="3"/>
  <c r="AA40" i="3"/>
  <c r="AA41" i="3"/>
  <c r="AA43" i="3"/>
  <c r="AA44" i="3"/>
  <c r="AA45" i="3"/>
  <c r="AA46" i="3"/>
  <c r="AA47" i="3"/>
  <c r="AA53" i="3"/>
  <c r="AA59" i="3"/>
  <c r="AA64" i="3"/>
  <c r="AA70" i="3"/>
  <c r="AA71" i="3"/>
  <c r="AA73" i="3"/>
  <c r="AA74" i="3"/>
  <c r="AA76" i="3"/>
  <c r="AA81" i="3"/>
  <c r="AA86" i="3"/>
  <c r="AA93" i="3"/>
  <c r="AA94" i="3"/>
  <c r="AA95" i="3"/>
  <c r="AA97" i="3"/>
  <c r="AA102" i="3"/>
  <c r="AA103" i="3"/>
  <c r="AA104" i="3"/>
  <c r="AA109" i="3"/>
  <c r="AA110" i="3"/>
  <c r="AA111" i="3"/>
  <c r="AA112" i="3"/>
  <c r="AA114" i="3"/>
  <c r="AA116" i="3"/>
  <c r="AA117" i="3"/>
  <c r="AA118" i="3"/>
  <c r="AA119" i="3"/>
  <c r="AA120" i="3"/>
  <c r="AA121" i="3"/>
  <c r="AA123" i="3"/>
  <c r="AA124" i="3"/>
  <c r="AA125" i="3"/>
  <c r="AA126" i="3"/>
  <c r="AA129" i="3"/>
  <c r="AA130" i="3"/>
  <c r="AA132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AU71" i="3"/>
  <c r="DP75" i="3"/>
  <c r="DK122" i="3"/>
  <c r="DK69" i="3"/>
  <c r="DK6" i="3"/>
  <c r="DH138" i="3"/>
  <c r="DH101" i="3"/>
  <c r="DH75" i="3"/>
  <c r="DH69" i="3"/>
  <c r="DC138" i="3"/>
  <c r="DC131" i="3"/>
  <c r="DC122" i="3"/>
  <c r="DC115" i="3"/>
  <c r="DC108" i="3"/>
  <c r="DC101" i="3"/>
  <c r="DC96" i="3"/>
  <c r="DC90" i="3"/>
  <c r="DC84" i="3"/>
  <c r="DC80" i="3"/>
  <c r="DC75" i="3"/>
  <c r="DC69" i="3"/>
  <c r="DC63" i="3"/>
  <c r="DC56" i="3"/>
  <c r="DC48" i="3"/>
  <c r="DC42" i="3"/>
  <c r="DC30" i="3"/>
  <c r="DC11" i="3"/>
  <c r="DC6" i="3"/>
  <c r="CI108" i="3"/>
  <c r="CD138" i="3"/>
  <c r="CD80" i="3"/>
  <c r="DK48" i="3" l="1"/>
  <c r="DK96" i="3"/>
  <c r="DK18" i="3"/>
  <c r="DK24" i="3"/>
  <c r="DK56" i="3"/>
  <c r="DK90" i="3"/>
  <c r="DK75" i="3"/>
  <c r="DK115" i="3"/>
  <c r="DK11" i="3"/>
  <c r="DK30" i="3"/>
  <c r="DK42" i="3"/>
  <c r="DK84" i="3"/>
  <c r="DK108" i="3"/>
  <c r="BY69" i="3"/>
  <c r="BX7" i="3"/>
  <c r="BX8" i="3"/>
  <c r="BX9" i="3"/>
  <c r="BX10" i="3"/>
  <c r="BT108" i="3"/>
  <c r="BT63" i="3"/>
  <c r="BT42" i="3"/>
  <c r="BT11" i="3"/>
  <c r="BO138" i="3"/>
  <c r="BO131" i="3"/>
  <c r="BO122" i="3"/>
  <c r="BO96" i="3"/>
  <c r="BO84" i="3"/>
  <c r="BO80" i="3"/>
  <c r="BO75" i="3"/>
  <c r="BO69" i="3"/>
  <c r="BO63" i="3"/>
  <c r="BO42" i="3"/>
  <c r="BO24" i="3"/>
  <c r="BO18" i="3"/>
  <c r="BN12" i="3"/>
  <c r="BN13" i="3"/>
  <c r="BN14" i="3"/>
  <c r="BN15" i="3"/>
  <c r="BN16" i="3"/>
  <c r="BN17" i="3"/>
  <c r="BO6" i="3"/>
  <c r="BJ18" i="3"/>
  <c r="BD7" i="3"/>
  <c r="BD8" i="3"/>
  <c r="BD9" i="3"/>
  <c r="BD10" i="3"/>
  <c r="BD12" i="3"/>
  <c r="BD13" i="3"/>
  <c r="BD14" i="3"/>
  <c r="BD15" i="3"/>
  <c r="BD16" i="3"/>
  <c r="BD17" i="3"/>
  <c r="BD19" i="3"/>
  <c r="BD20" i="3"/>
  <c r="BD21" i="3"/>
  <c r="BD22" i="3"/>
  <c r="BD23" i="3"/>
  <c r="BD26" i="3"/>
  <c r="BD31" i="3"/>
  <c r="BD32" i="3"/>
  <c r="BD33" i="3"/>
  <c r="BD34" i="3"/>
  <c r="BD35" i="3"/>
  <c r="BD36" i="3"/>
  <c r="BD37" i="3"/>
  <c r="BD38" i="3"/>
  <c r="BD39" i="3"/>
  <c r="BD40" i="3"/>
  <c r="BD41" i="3"/>
  <c r="BD43" i="3"/>
  <c r="BD44" i="3"/>
  <c r="BD45" i="3"/>
  <c r="BD46" i="3"/>
  <c r="BD47" i="3"/>
  <c r="BD49" i="3"/>
  <c r="BD50" i="3"/>
  <c r="BD61" i="3"/>
  <c r="BD64" i="3"/>
  <c r="BD70" i="3"/>
  <c r="BD71" i="3"/>
  <c r="BD72" i="3"/>
  <c r="BD73" i="3"/>
  <c r="BD74" i="3"/>
  <c r="BD76" i="3"/>
  <c r="BD81" i="3"/>
  <c r="BD87" i="3"/>
  <c r="BD91" i="3"/>
  <c r="BD92" i="3"/>
  <c r="BD93" i="3"/>
  <c r="BD94" i="3"/>
  <c r="BD95" i="3"/>
  <c r="BD97" i="3"/>
  <c r="BD98" i="3"/>
  <c r="BD99" i="3"/>
  <c r="BD100" i="3"/>
  <c r="BD102" i="3"/>
  <c r="BD103" i="3"/>
  <c r="BD104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32" i="3"/>
  <c r="BD139" i="3"/>
  <c r="BD138" i="3"/>
  <c r="BD115" i="3"/>
  <c r="BE115" i="3"/>
  <c r="BD108" i="3"/>
  <c r="BE108" i="3"/>
  <c r="BD101" i="3"/>
  <c r="BE101" i="3"/>
  <c r="BE96" i="3"/>
  <c r="BD80" i="3"/>
  <c r="BE80" i="3"/>
  <c r="BD75" i="3"/>
  <c r="BE75" i="3"/>
  <c r="BE69" i="3"/>
  <c r="BD63" i="3"/>
  <c r="BE63" i="3"/>
  <c r="BE42" i="3"/>
  <c r="BD24" i="3"/>
  <c r="BE24" i="3"/>
  <c r="BD18" i="3"/>
  <c r="BE18" i="3"/>
  <c r="AP138" i="3"/>
  <c r="AP75" i="3"/>
  <c r="AP69" i="3"/>
  <c r="AP18" i="3"/>
  <c r="AE85" i="3"/>
  <c r="AE86" i="3"/>
  <c r="AE87" i="3"/>
  <c r="AA80" i="3"/>
  <c r="AU73" i="3"/>
  <c r="AU74" i="3"/>
  <c r="AU111" i="3"/>
  <c r="AU124" i="3"/>
  <c r="BD96" i="3" l="1"/>
  <c r="BD11" i="3"/>
  <c r="BE11" i="3"/>
  <c r="BE6" i="3"/>
  <c r="BE48" i="3"/>
  <c r="BD6" i="3"/>
  <c r="BO11" i="3"/>
  <c r="BE84" i="3"/>
  <c r="BE30" i="3"/>
  <c r="BD30" i="3"/>
  <c r="BD84" i="3"/>
  <c r="BN11" i="3"/>
  <c r="BJ6" i="3"/>
  <c r="BE56" i="3"/>
  <c r="BD48" i="3"/>
  <c r="DK143" i="3"/>
  <c r="BD69" i="3"/>
  <c r="BD42" i="3"/>
  <c r="BD56" i="3"/>
  <c r="J145" i="3"/>
  <c r="G9" i="3"/>
  <c r="G10" i="3"/>
  <c r="AU52" i="3"/>
  <c r="BE138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12" i="3"/>
  <c r="CC114" i="3"/>
  <c r="CC116" i="3"/>
  <c r="CC117" i="3"/>
  <c r="CC118" i="3"/>
  <c r="CC119" i="3"/>
  <c r="CC120" i="3"/>
  <c r="CC121" i="3"/>
  <c r="CC123" i="3"/>
  <c r="CC124" i="3"/>
  <c r="CC125" i="3"/>
  <c r="CC126" i="3"/>
  <c r="CC127" i="3"/>
  <c r="CC128" i="3"/>
  <c r="CC129" i="3"/>
  <c r="CC130" i="3"/>
  <c r="CC132" i="3"/>
  <c r="CC139" i="3"/>
  <c r="CC91" i="3"/>
  <c r="CC85" i="3"/>
  <c r="CC86" i="3"/>
  <c r="CC87" i="3"/>
  <c r="CC88" i="3"/>
  <c r="CC89" i="3"/>
  <c r="CC76" i="3"/>
  <c r="CC64" i="3"/>
  <c r="CC57" i="3"/>
  <c r="CC58" i="3"/>
  <c r="CC59" i="3"/>
  <c r="CC60" i="3"/>
  <c r="CC61" i="3"/>
  <c r="CC62" i="3"/>
  <c r="CC43" i="3"/>
  <c r="CC44" i="3"/>
  <c r="CC46" i="3"/>
  <c r="CC47" i="3"/>
  <c r="CC31" i="3"/>
  <c r="CC32" i="3"/>
  <c r="CC33" i="3"/>
  <c r="CC34" i="3"/>
  <c r="CC35" i="3"/>
  <c r="CC36" i="3"/>
  <c r="CC37" i="3"/>
  <c r="CC38" i="3"/>
  <c r="CC39" i="3"/>
  <c r="CC40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O108" i="3"/>
  <c r="BN103" i="3"/>
  <c r="BN104" i="3"/>
  <c r="BN105" i="3"/>
  <c r="BN106" i="3"/>
  <c r="BN107" i="3"/>
  <c r="BN108" i="3"/>
  <c r="BN80" i="3"/>
  <c r="BN63" i="3"/>
  <c r="BN62" i="3"/>
  <c r="BN42" i="3"/>
  <c r="AF84" i="3"/>
  <c r="J146" i="3" l="1"/>
  <c r="F25" i="3"/>
  <c r="G31" i="3"/>
  <c r="E145" i="3"/>
  <c r="G76" i="3"/>
  <c r="G81" i="3"/>
  <c r="G8" i="3"/>
  <c r="G129" i="3"/>
  <c r="G125" i="3"/>
  <c r="G123" i="3"/>
  <c r="G118" i="3"/>
  <c r="G113" i="3"/>
  <c r="G130" i="3"/>
  <c r="G128" i="3"/>
  <c r="G126" i="3"/>
  <c r="G124" i="3"/>
  <c r="G121" i="3"/>
  <c r="G119" i="3"/>
  <c r="G117" i="3"/>
  <c r="G114" i="3"/>
  <c r="G112" i="3"/>
  <c r="G110" i="3"/>
  <c r="G107" i="3"/>
  <c r="G105" i="3"/>
  <c r="G103" i="3"/>
  <c r="G100" i="3"/>
  <c r="G98" i="3"/>
  <c r="G95" i="3"/>
  <c r="G93" i="3"/>
  <c r="G91" i="3"/>
  <c r="G88" i="3"/>
  <c r="G86" i="3"/>
  <c r="G73" i="3"/>
  <c r="G71" i="3"/>
  <c r="G62" i="3"/>
  <c r="G60" i="3"/>
  <c r="G58" i="3"/>
  <c r="G55" i="3"/>
  <c r="G53" i="3"/>
  <c r="G51" i="3"/>
  <c r="G49" i="3"/>
  <c r="G46" i="3"/>
  <c r="G44" i="3"/>
  <c r="G41" i="3"/>
  <c r="G39" i="3"/>
  <c r="G37" i="3"/>
  <c r="G35" i="3"/>
  <c r="G33" i="3"/>
  <c r="G28" i="3"/>
  <c r="G26" i="3"/>
  <c r="G23" i="3"/>
  <c r="G21" i="3"/>
  <c r="G19" i="3"/>
  <c r="G16" i="3"/>
  <c r="G14" i="3"/>
  <c r="G12" i="3"/>
  <c r="G127" i="3"/>
  <c r="G120" i="3"/>
  <c r="G116" i="3"/>
  <c r="G111" i="3"/>
  <c r="G109" i="3"/>
  <c r="G106" i="3"/>
  <c r="G104" i="3"/>
  <c r="G99" i="3"/>
  <c r="G94" i="3"/>
  <c r="G92" i="3"/>
  <c r="G89" i="3"/>
  <c r="G87" i="3"/>
  <c r="G74" i="3"/>
  <c r="G72" i="3"/>
  <c r="G61" i="3"/>
  <c r="G59" i="3"/>
  <c r="G57" i="3"/>
  <c r="G54" i="3"/>
  <c r="G52" i="3"/>
  <c r="G47" i="3"/>
  <c r="G45" i="3"/>
  <c r="G40" i="3"/>
  <c r="G38" i="3"/>
  <c r="G36" i="3"/>
  <c r="G34" i="3"/>
  <c r="G32" i="3"/>
  <c r="G29" i="3"/>
  <c r="G27" i="3"/>
  <c r="G22" i="3"/>
  <c r="G17" i="3"/>
  <c r="G15" i="3"/>
  <c r="G13" i="3"/>
  <c r="F8" i="3"/>
  <c r="F9" i="3"/>
  <c r="F10" i="3"/>
  <c r="D145" i="3" l="1"/>
  <c r="D146" i="3"/>
  <c r="E146" i="3"/>
  <c r="J143" i="3"/>
  <c r="G136" i="3"/>
  <c r="G137" i="3"/>
  <c r="G133" i="3"/>
  <c r="G135" i="3"/>
  <c r="G82" i="3"/>
  <c r="G78" i="3"/>
  <c r="G77" i="3"/>
  <c r="G66" i="3"/>
  <c r="F134" i="3"/>
  <c r="F142" i="3"/>
  <c r="F68" i="3"/>
  <c r="F140" i="3"/>
  <c r="F141" i="3"/>
  <c r="G7" i="3"/>
  <c r="F86" i="3"/>
  <c r="F85" i="3"/>
  <c r="G85" i="3"/>
  <c r="G64" i="3"/>
  <c r="G20" i="3"/>
  <c r="G102" i="3"/>
  <c r="G97" i="3"/>
  <c r="G139" i="3"/>
  <c r="G43" i="3"/>
  <c r="G132" i="3"/>
  <c r="G70" i="3"/>
  <c r="G25" i="3"/>
  <c r="G50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G145" i="3"/>
  <c r="F59" i="3"/>
  <c r="AK80" i="3"/>
  <c r="G146" i="3" l="1"/>
  <c r="D143" i="3"/>
  <c r="F61" i="3"/>
  <c r="F62" i="3"/>
  <c r="F60" i="3"/>
  <c r="F58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F57" i="3" l="1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V122" i="3"/>
  <c r="V115" i="3"/>
  <c r="V108" i="3"/>
  <c r="V101" i="3"/>
  <c r="V96" i="3"/>
  <c r="V90" i="3"/>
  <c r="V84" i="3"/>
  <c r="V80" i="3"/>
  <c r="V69" i="3"/>
  <c r="V63" i="3"/>
  <c r="V56" i="3"/>
  <c r="V48" i="3"/>
  <c r="V42" i="3"/>
  <c r="V30" i="3"/>
  <c r="V24" i="3"/>
  <c r="V18" i="3"/>
  <c r="V11" i="3"/>
  <c r="V6" i="3"/>
  <c r="F54" i="3"/>
  <c r="BN139" i="3"/>
  <c r="BN138" i="3"/>
  <c r="BN130" i="3"/>
  <c r="BN129" i="3"/>
  <c r="BN128" i="3"/>
  <c r="BN127" i="3"/>
  <c r="BN126" i="3"/>
  <c r="BN125" i="3"/>
  <c r="BN124" i="3"/>
  <c r="BN123" i="3"/>
  <c r="BN122" i="3"/>
  <c r="BN100" i="3"/>
  <c r="BN99" i="3"/>
  <c r="BN98" i="3"/>
  <c r="BN97" i="3"/>
  <c r="BN96" i="3"/>
  <c r="BN95" i="3"/>
  <c r="BN94" i="3"/>
  <c r="BN93" i="3"/>
  <c r="BN92" i="3"/>
  <c r="BN91" i="3"/>
  <c r="BO90" i="3"/>
  <c r="BN89" i="3"/>
  <c r="BN88" i="3"/>
  <c r="BN87" i="3"/>
  <c r="BN86" i="3"/>
  <c r="BN85" i="3"/>
  <c r="BN84" i="3"/>
  <c r="BN76" i="3"/>
  <c r="BN75" i="3"/>
  <c r="BN74" i="3"/>
  <c r="BN73" i="3"/>
  <c r="BN72" i="3"/>
  <c r="BN71" i="3"/>
  <c r="BN70" i="3"/>
  <c r="BN69" i="3"/>
  <c r="BN61" i="3"/>
  <c r="BN60" i="3"/>
  <c r="BN59" i="3"/>
  <c r="BN58" i="3"/>
  <c r="BN57" i="3"/>
  <c r="BO56" i="3"/>
  <c r="BO48" i="3"/>
  <c r="BN53" i="3"/>
  <c r="BO30" i="3"/>
  <c r="BN41" i="3"/>
  <c r="BN39" i="3"/>
  <c r="BN38" i="3"/>
  <c r="BN37" i="3"/>
  <c r="BN36" i="3"/>
  <c r="BN35" i="3"/>
  <c r="BN34" i="3"/>
  <c r="BN33" i="3"/>
  <c r="BN32" i="3"/>
  <c r="BN31" i="3"/>
  <c r="BN6" i="3"/>
  <c r="BN18" i="3"/>
  <c r="BN24" i="3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E122" i="3"/>
  <c r="BD122" i="3" l="1"/>
  <c r="F13" i="3"/>
  <c r="F17" i="3"/>
  <c r="F20" i="3"/>
  <c r="F22" i="3"/>
  <c r="F27" i="3"/>
  <c r="F32" i="3"/>
  <c r="F34" i="3"/>
  <c r="F36" i="3"/>
  <c r="F38" i="3"/>
  <c r="F40" i="3"/>
  <c r="F45" i="3"/>
  <c r="F47" i="3"/>
  <c r="F70" i="3"/>
  <c r="F72" i="3"/>
  <c r="F74" i="3"/>
  <c r="F78" i="3"/>
  <c r="F82" i="3"/>
  <c r="F87" i="3"/>
  <c r="F89" i="3"/>
  <c r="F92" i="3"/>
  <c r="F94" i="3"/>
  <c r="F99" i="3"/>
  <c r="F102" i="3"/>
  <c r="F104" i="3"/>
  <c r="F106" i="3"/>
  <c r="F109" i="3"/>
  <c r="F111" i="3"/>
  <c r="F113" i="3"/>
  <c r="F116" i="3"/>
  <c r="F118" i="3"/>
  <c r="F120" i="3"/>
  <c r="F123" i="3"/>
  <c r="F125" i="3"/>
  <c r="F127" i="3"/>
  <c r="F129" i="3"/>
  <c r="F133" i="3"/>
  <c r="F136" i="3"/>
  <c r="F12" i="3"/>
  <c r="F14" i="3"/>
  <c r="F16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F66" i="3"/>
  <c r="F71" i="3"/>
  <c r="F73" i="3"/>
  <c r="F77" i="3"/>
  <c r="F88" i="3"/>
  <c r="F91" i="3"/>
  <c r="F93" i="3"/>
  <c r="F95" i="3"/>
  <c r="F98" i="3"/>
  <c r="F100" i="3"/>
  <c r="F103" i="3"/>
  <c r="F105" i="3"/>
  <c r="F107" i="3"/>
  <c r="F110" i="3"/>
  <c r="F112" i="3"/>
  <c r="F114" i="3"/>
  <c r="F117" i="3"/>
  <c r="F119" i="3"/>
  <c r="F121" i="3"/>
  <c r="F124" i="3"/>
  <c r="F126" i="3"/>
  <c r="F130" i="3"/>
  <c r="F135" i="3"/>
  <c r="F137" i="3"/>
  <c r="F29" i="3"/>
  <c r="F49" i="3"/>
  <c r="F51" i="3"/>
  <c r="F53" i="3"/>
  <c r="F55" i="3"/>
  <c r="F50" i="3"/>
  <c r="F52" i="3"/>
  <c r="BN48" i="3"/>
  <c r="H145" i="3"/>
  <c r="BD90" i="3"/>
  <c r="BE90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U42" i="3"/>
  <c r="BN56" i="3"/>
  <c r="BN90" i="3"/>
  <c r="BN30" i="3"/>
  <c r="CD6" i="3"/>
  <c r="CD11" i="3"/>
  <c r="CD18" i="3"/>
  <c r="CD24" i="3"/>
  <c r="CD30" i="3"/>
  <c r="CD42" i="3"/>
  <c r="CD48" i="3"/>
  <c r="CD56" i="3"/>
  <c r="CD63" i="3"/>
  <c r="CD69" i="3"/>
  <c r="CD75" i="3"/>
  <c r="CD84" i="3"/>
  <c r="CD90" i="3"/>
  <c r="CD101" i="3"/>
  <c r="CD108" i="3"/>
  <c r="CD122" i="3"/>
  <c r="AF56" i="3"/>
  <c r="DG139" i="3"/>
  <c r="DB139" i="3"/>
  <c r="BX139" i="3"/>
  <c r="BS139" i="3"/>
  <c r="BI139" i="3"/>
  <c r="AY139" i="3"/>
  <c r="AJ139" i="3"/>
  <c r="AE139" i="3"/>
  <c r="Z139" i="3"/>
  <c r="P139" i="3"/>
  <c r="DG138" i="3"/>
  <c r="CI138" i="3"/>
  <c r="BT138" i="3"/>
  <c r="BJ138" i="3"/>
  <c r="AZ138" i="3"/>
  <c r="AK138" i="3"/>
  <c r="AF138" i="3"/>
  <c r="AA138" i="3"/>
  <c r="DG132" i="3"/>
  <c r="DB132" i="3"/>
  <c r="BX132" i="3"/>
  <c r="BS132" i="3"/>
  <c r="BI132" i="3"/>
  <c r="AY132" i="3"/>
  <c r="AJ132" i="3"/>
  <c r="AE132" i="3"/>
  <c r="Z132" i="3"/>
  <c r="P132" i="3"/>
  <c r="DH131" i="3"/>
  <c r="DB131" i="3"/>
  <c r="CI131" i="3"/>
  <c r="BY131" i="3"/>
  <c r="BJ131" i="3"/>
  <c r="AZ131" i="3"/>
  <c r="AP131" i="3"/>
  <c r="AK131" i="3"/>
  <c r="AF131" i="3"/>
  <c r="AA131" i="3"/>
  <c r="DG130" i="3"/>
  <c r="DB130" i="3"/>
  <c r="AY130" i="3"/>
  <c r="AJ130" i="3"/>
  <c r="AE130" i="3"/>
  <c r="Z130" i="3"/>
  <c r="P130" i="3"/>
  <c r="DG129" i="3"/>
  <c r="DB129" i="3"/>
  <c r="AY129" i="3"/>
  <c r="AJ129" i="3"/>
  <c r="AE129" i="3"/>
  <c r="Z129" i="3"/>
  <c r="P129" i="3"/>
  <c r="DG128" i="3"/>
  <c r="DB128" i="3"/>
  <c r="AY128" i="3"/>
  <c r="AJ128" i="3"/>
  <c r="AE128" i="3"/>
  <c r="Z128" i="3"/>
  <c r="P128" i="3"/>
  <c r="DG127" i="3"/>
  <c r="DB127" i="3"/>
  <c r="AY127" i="3"/>
  <c r="AE127" i="3"/>
  <c r="P127" i="3"/>
  <c r="DG126" i="3"/>
  <c r="DB126" i="3"/>
  <c r="AY126" i="3"/>
  <c r="AJ126" i="3"/>
  <c r="AE126" i="3"/>
  <c r="Z126" i="3"/>
  <c r="P126" i="3"/>
  <c r="DG125" i="3"/>
  <c r="DB125" i="3"/>
  <c r="BX125" i="3"/>
  <c r="AY125" i="3"/>
  <c r="AJ125" i="3"/>
  <c r="AE125" i="3"/>
  <c r="Z125" i="3"/>
  <c r="P125" i="3"/>
  <c r="DG124" i="3"/>
  <c r="DB124" i="3"/>
  <c r="AY124" i="3"/>
  <c r="AJ124" i="3"/>
  <c r="AE124" i="3"/>
  <c r="Z124" i="3"/>
  <c r="P124" i="3"/>
  <c r="DG123" i="3"/>
  <c r="DB123" i="3"/>
  <c r="BS123" i="3"/>
  <c r="BI123" i="3"/>
  <c r="AJ123" i="3"/>
  <c r="AE123" i="3"/>
  <c r="P123" i="3"/>
  <c r="DH122" i="3"/>
  <c r="DB122" i="3"/>
  <c r="CI122" i="3"/>
  <c r="BY122" i="3"/>
  <c r="BT122" i="3"/>
  <c r="BJ122" i="3"/>
  <c r="AZ122" i="3"/>
  <c r="AK122" i="3"/>
  <c r="AF122" i="3"/>
  <c r="AA122" i="3"/>
  <c r="DG121" i="3"/>
  <c r="DB121" i="3"/>
  <c r="BS121" i="3"/>
  <c r="BN121" i="3"/>
  <c r="BI121" i="3"/>
  <c r="AY121" i="3"/>
  <c r="AJ121" i="3"/>
  <c r="AE121" i="3"/>
  <c r="Z121" i="3"/>
  <c r="P121" i="3"/>
  <c r="DG120" i="3"/>
  <c r="DB120" i="3"/>
  <c r="BS120" i="3"/>
  <c r="BN120" i="3"/>
  <c r="BI120" i="3"/>
  <c r="AY120" i="3"/>
  <c r="Z120" i="3"/>
  <c r="P120" i="3"/>
  <c r="DG119" i="3"/>
  <c r="DB119" i="3"/>
  <c r="BS119" i="3"/>
  <c r="BN119" i="3"/>
  <c r="BI119" i="3"/>
  <c r="AY119" i="3"/>
  <c r="AJ119" i="3"/>
  <c r="AE119" i="3"/>
  <c r="Z119" i="3"/>
  <c r="P119" i="3"/>
  <c r="DG118" i="3"/>
  <c r="DB118" i="3"/>
  <c r="BS118" i="3"/>
  <c r="BN118" i="3"/>
  <c r="BI118" i="3"/>
  <c r="AY118" i="3"/>
  <c r="AJ118" i="3"/>
  <c r="AE118" i="3"/>
  <c r="Z118" i="3"/>
  <c r="P118" i="3"/>
  <c r="DG117" i="3"/>
  <c r="DB117" i="3"/>
  <c r="BX117" i="3"/>
  <c r="BS117" i="3"/>
  <c r="BN117" i="3"/>
  <c r="BI117" i="3"/>
  <c r="AY117" i="3"/>
  <c r="AJ117" i="3"/>
  <c r="AE117" i="3"/>
  <c r="Z117" i="3"/>
  <c r="P117" i="3"/>
  <c r="DG116" i="3"/>
  <c r="DB116" i="3"/>
  <c r="BX116" i="3"/>
  <c r="BS116" i="3"/>
  <c r="BN116" i="3"/>
  <c r="BI116" i="3"/>
  <c r="AY116" i="3"/>
  <c r="AJ116" i="3"/>
  <c r="AE116" i="3"/>
  <c r="Z116" i="3"/>
  <c r="P116" i="3"/>
  <c r="DP115" i="3"/>
  <c r="DH115" i="3"/>
  <c r="DB115" i="3"/>
  <c r="CI115" i="3"/>
  <c r="BY115" i="3"/>
  <c r="BT115" i="3"/>
  <c r="BO115" i="3"/>
  <c r="BJ115" i="3"/>
  <c r="AZ115" i="3"/>
  <c r="AP115" i="3"/>
  <c r="AK115" i="3"/>
  <c r="AF115" i="3"/>
  <c r="DG114" i="3"/>
  <c r="DB114" i="3"/>
  <c r="BX114" i="3"/>
  <c r="BS114" i="3"/>
  <c r="BI114" i="3"/>
  <c r="AY114" i="3"/>
  <c r="AJ114" i="3"/>
  <c r="AE114" i="3"/>
  <c r="Z114" i="3"/>
  <c r="P114" i="3"/>
  <c r="DG113" i="3"/>
  <c r="DB113" i="3"/>
  <c r="BS113" i="3"/>
  <c r="BI113" i="3"/>
  <c r="AY113" i="3"/>
  <c r="AJ113" i="3"/>
  <c r="AE113" i="3"/>
  <c r="Z113" i="3"/>
  <c r="P113" i="3"/>
  <c r="DG112" i="3"/>
  <c r="DB112" i="3"/>
  <c r="BS112" i="3"/>
  <c r="BI112" i="3"/>
  <c r="AY112" i="3"/>
  <c r="AJ112" i="3"/>
  <c r="AE112" i="3"/>
  <c r="Z112" i="3"/>
  <c r="P112" i="3"/>
  <c r="DG111" i="3"/>
  <c r="DB111" i="3"/>
  <c r="BS111" i="3"/>
  <c r="BI111" i="3"/>
  <c r="AY111" i="3"/>
  <c r="AJ111" i="3"/>
  <c r="AE111" i="3"/>
  <c r="Z111" i="3"/>
  <c r="P111" i="3"/>
  <c r="DG110" i="3"/>
  <c r="DB110" i="3"/>
  <c r="BS110" i="3"/>
  <c r="BI110" i="3"/>
  <c r="AY110" i="3"/>
  <c r="AJ110" i="3"/>
  <c r="AE110" i="3"/>
  <c r="Z110" i="3"/>
  <c r="P110" i="3"/>
  <c r="DG109" i="3"/>
  <c r="DB109" i="3"/>
  <c r="BX109" i="3"/>
  <c r="BS109" i="3"/>
  <c r="BI109" i="3"/>
  <c r="AY109" i="3"/>
  <c r="AJ109" i="3"/>
  <c r="AE109" i="3"/>
  <c r="Z109" i="3"/>
  <c r="P109" i="3"/>
  <c r="DH108" i="3"/>
  <c r="BY108" i="3"/>
  <c r="BJ108" i="3"/>
  <c r="AZ108" i="3"/>
  <c r="AP108" i="3"/>
  <c r="AK108" i="3"/>
  <c r="AF108" i="3"/>
  <c r="AA108" i="3"/>
  <c r="DG107" i="3"/>
  <c r="DB107" i="3"/>
  <c r="BX107" i="3"/>
  <c r="BS107" i="3"/>
  <c r="BI107" i="3"/>
  <c r="AY107" i="3"/>
  <c r="AJ107" i="3"/>
  <c r="AE107" i="3"/>
  <c r="P107" i="3"/>
  <c r="DG106" i="3"/>
  <c r="DB106" i="3"/>
  <c r="BS106" i="3"/>
  <c r="BI106" i="3"/>
  <c r="AY106" i="3"/>
  <c r="AJ106" i="3"/>
  <c r="AE106" i="3"/>
  <c r="P106" i="3"/>
  <c r="DG105" i="3"/>
  <c r="DB105" i="3"/>
  <c r="BS105" i="3"/>
  <c r="BI105" i="3"/>
  <c r="AY105" i="3"/>
  <c r="AJ105" i="3"/>
  <c r="AE105" i="3"/>
  <c r="P105" i="3"/>
  <c r="DG104" i="3"/>
  <c r="DB104" i="3"/>
  <c r="BS104" i="3"/>
  <c r="BI104" i="3"/>
  <c r="AY104" i="3"/>
  <c r="AJ104" i="3"/>
  <c r="AE104" i="3"/>
  <c r="Z104" i="3"/>
  <c r="P104" i="3"/>
  <c r="DG103" i="3"/>
  <c r="DB103" i="3"/>
  <c r="BS103" i="3"/>
  <c r="BI103" i="3"/>
  <c r="AY103" i="3"/>
  <c r="AJ103" i="3"/>
  <c r="AE103" i="3"/>
  <c r="Z103" i="3"/>
  <c r="P103" i="3"/>
  <c r="DG102" i="3"/>
  <c r="DB102" i="3"/>
  <c r="BS102" i="3"/>
  <c r="BN102" i="3"/>
  <c r="BI102" i="3"/>
  <c r="AY102" i="3"/>
  <c r="AJ102" i="3"/>
  <c r="AE102" i="3"/>
  <c r="Z102" i="3"/>
  <c r="P102" i="3"/>
  <c r="DG101" i="3"/>
  <c r="CI101" i="3"/>
  <c r="BY101" i="3"/>
  <c r="BT101" i="3"/>
  <c r="BO101" i="3"/>
  <c r="BJ101" i="3"/>
  <c r="AZ101" i="3"/>
  <c r="AP101" i="3"/>
  <c r="AK101" i="3"/>
  <c r="AF101" i="3"/>
  <c r="DG100" i="3"/>
  <c r="DB100" i="3"/>
  <c r="BX100" i="3"/>
  <c r="BS100" i="3"/>
  <c r="BI100" i="3"/>
  <c r="AY100" i="3"/>
  <c r="AJ100" i="3"/>
  <c r="AE100" i="3"/>
  <c r="P100" i="3"/>
  <c r="DG99" i="3"/>
  <c r="DB99" i="3"/>
  <c r="BX99" i="3"/>
  <c r="BS99" i="3"/>
  <c r="BI99" i="3"/>
  <c r="AY99" i="3"/>
  <c r="AJ99" i="3"/>
  <c r="AE99" i="3"/>
  <c r="P99" i="3"/>
  <c r="DG98" i="3"/>
  <c r="DB98" i="3"/>
  <c r="BX98" i="3"/>
  <c r="BS98" i="3"/>
  <c r="BI98" i="3"/>
  <c r="AY98" i="3"/>
  <c r="AJ98" i="3"/>
  <c r="AE98" i="3"/>
  <c r="P98" i="3"/>
  <c r="DG97" i="3"/>
  <c r="DB97" i="3"/>
  <c r="BX97" i="3"/>
  <c r="BS97" i="3"/>
  <c r="BI97" i="3"/>
  <c r="AY97" i="3"/>
  <c r="AJ97" i="3"/>
  <c r="AE97" i="3"/>
  <c r="Z97" i="3"/>
  <c r="P97" i="3"/>
  <c r="DP96" i="3"/>
  <c r="DB96" i="3"/>
  <c r="CI96" i="3"/>
  <c r="BY96" i="3"/>
  <c r="BT96" i="3"/>
  <c r="BJ96" i="3"/>
  <c r="AZ96" i="3"/>
  <c r="AK96" i="3"/>
  <c r="AF96" i="3"/>
  <c r="DG95" i="3"/>
  <c r="DB95" i="3"/>
  <c r="BX95" i="3"/>
  <c r="BS95" i="3"/>
  <c r="BI95" i="3"/>
  <c r="AY95" i="3"/>
  <c r="AJ95" i="3"/>
  <c r="AE95" i="3"/>
  <c r="Z95" i="3"/>
  <c r="P95" i="3"/>
  <c r="DG94" i="3"/>
  <c r="DB94" i="3"/>
  <c r="BX94" i="3"/>
  <c r="BS94" i="3"/>
  <c r="BI94" i="3"/>
  <c r="AY94" i="3"/>
  <c r="AJ94" i="3"/>
  <c r="AE94" i="3"/>
  <c r="Z94" i="3"/>
  <c r="P94" i="3"/>
  <c r="DG93" i="3"/>
  <c r="DB93" i="3"/>
  <c r="BX93" i="3"/>
  <c r="BS93" i="3"/>
  <c r="BI93" i="3"/>
  <c r="AY93" i="3"/>
  <c r="AJ93" i="3"/>
  <c r="AE93" i="3"/>
  <c r="Z93" i="3"/>
  <c r="P93" i="3"/>
  <c r="DG92" i="3"/>
  <c r="DB92" i="3"/>
  <c r="BX92" i="3"/>
  <c r="BS92" i="3"/>
  <c r="BI92" i="3"/>
  <c r="AY92" i="3"/>
  <c r="AJ92" i="3"/>
  <c r="AE92" i="3"/>
  <c r="P92" i="3"/>
  <c r="DG91" i="3"/>
  <c r="DB91" i="3"/>
  <c r="BX91" i="3"/>
  <c r="BS91" i="3"/>
  <c r="BI91" i="3"/>
  <c r="AY91" i="3"/>
  <c r="AE91" i="3"/>
  <c r="P91" i="3"/>
  <c r="DH90" i="3"/>
  <c r="CI90" i="3"/>
  <c r="BY90" i="3"/>
  <c r="BT90" i="3"/>
  <c r="BJ90" i="3"/>
  <c r="AZ90" i="3"/>
  <c r="AP90" i="3"/>
  <c r="AK90" i="3"/>
  <c r="AF90" i="3"/>
  <c r="DG89" i="3"/>
  <c r="DB89" i="3"/>
  <c r="BX89" i="3"/>
  <c r="BS89" i="3"/>
  <c r="BI89" i="3"/>
  <c r="AY89" i="3"/>
  <c r="AJ89" i="3"/>
  <c r="AE89" i="3"/>
  <c r="P89" i="3"/>
  <c r="DG88" i="3"/>
  <c r="DB88" i="3"/>
  <c r="BX88" i="3"/>
  <c r="BS88" i="3"/>
  <c r="BI88" i="3"/>
  <c r="AY88" i="3"/>
  <c r="AJ88" i="3"/>
  <c r="AE88" i="3"/>
  <c r="P88" i="3"/>
  <c r="DG87" i="3"/>
  <c r="DB87" i="3"/>
  <c r="BX87" i="3"/>
  <c r="BS87" i="3"/>
  <c r="BI87" i="3"/>
  <c r="AY87" i="3"/>
  <c r="AJ87" i="3"/>
  <c r="P87" i="3"/>
  <c r="DG86" i="3"/>
  <c r="DB86" i="3"/>
  <c r="BX86" i="3"/>
  <c r="BS86" i="3"/>
  <c r="BI86" i="3"/>
  <c r="AY86" i="3"/>
  <c r="AJ86" i="3"/>
  <c r="Z86" i="3"/>
  <c r="P86" i="3"/>
  <c r="DG85" i="3"/>
  <c r="DB85" i="3"/>
  <c r="BX85" i="3"/>
  <c r="BS85" i="3"/>
  <c r="BI85" i="3"/>
  <c r="AY85" i="3"/>
  <c r="AJ85" i="3"/>
  <c r="P85" i="3"/>
  <c r="DH84" i="3"/>
  <c r="CI84" i="3"/>
  <c r="BY84" i="3"/>
  <c r="BT84" i="3"/>
  <c r="BJ84" i="3"/>
  <c r="AZ84" i="3"/>
  <c r="AK84" i="3"/>
  <c r="DG81" i="3"/>
  <c r="DB81" i="3"/>
  <c r="CC81" i="3"/>
  <c r="BX81" i="3"/>
  <c r="BS81" i="3"/>
  <c r="BI81" i="3"/>
  <c r="AY81" i="3"/>
  <c r="AJ81" i="3"/>
  <c r="AE81" i="3"/>
  <c r="Z81" i="3"/>
  <c r="P81" i="3"/>
  <c r="DH80" i="3"/>
  <c r="DB80" i="3"/>
  <c r="CI80" i="3"/>
  <c r="BY80" i="3"/>
  <c r="BJ80" i="3"/>
  <c r="AZ80" i="3"/>
  <c r="AP80" i="3"/>
  <c r="AF80" i="3"/>
  <c r="DG76" i="3"/>
  <c r="DB76" i="3"/>
  <c r="BX76" i="3"/>
  <c r="BS76" i="3"/>
  <c r="BI76" i="3"/>
  <c r="AY76" i="3"/>
  <c r="AJ76" i="3"/>
  <c r="Z76" i="3"/>
  <c r="P76" i="3"/>
  <c r="DB75" i="3"/>
  <c r="CI75" i="3"/>
  <c r="BY75" i="3"/>
  <c r="BT75" i="3"/>
  <c r="BJ75" i="3"/>
  <c r="AZ75" i="3"/>
  <c r="AK75" i="3"/>
  <c r="AF75" i="3"/>
  <c r="AA75" i="3"/>
  <c r="DG74" i="3"/>
  <c r="DB74" i="3"/>
  <c r="CC74" i="3"/>
  <c r="BX74" i="3"/>
  <c r="BS74" i="3"/>
  <c r="BI74" i="3"/>
  <c r="AY74" i="3"/>
  <c r="AJ74" i="3"/>
  <c r="AE74" i="3"/>
  <c r="Z74" i="3"/>
  <c r="P74" i="3"/>
  <c r="DG73" i="3"/>
  <c r="DB73" i="3"/>
  <c r="CC73" i="3"/>
  <c r="BX73" i="3"/>
  <c r="BS73" i="3"/>
  <c r="BI73" i="3"/>
  <c r="AY73" i="3"/>
  <c r="AJ73" i="3"/>
  <c r="AE73" i="3"/>
  <c r="Z73" i="3"/>
  <c r="P73" i="3"/>
  <c r="DG72" i="3"/>
  <c r="DB72" i="3"/>
  <c r="CC72" i="3"/>
  <c r="BX72" i="3"/>
  <c r="BS72" i="3"/>
  <c r="BI72" i="3"/>
  <c r="AY72" i="3"/>
  <c r="AJ72" i="3"/>
  <c r="AE72" i="3"/>
  <c r="P72" i="3"/>
  <c r="DG71" i="3"/>
  <c r="DB71" i="3"/>
  <c r="CC71" i="3"/>
  <c r="BX71" i="3"/>
  <c r="BS71" i="3"/>
  <c r="BI71" i="3"/>
  <c r="AY71" i="3"/>
  <c r="AJ71" i="3"/>
  <c r="AE71" i="3"/>
  <c r="Z71" i="3"/>
  <c r="P71" i="3"/>
  <c r="DG70" i="3"/>
  <c r="DB70" i="3"/>
  <c r="CC70" i="3"/>
  <c r="BX70" i="3"/>
  <c r="BS70" i="3"/>
  <c r="BI70" i="3"/>
  <c r="AY70" i="3"/>
  <c r="AJ70" i="3"/>
  <c r="AE70" i="3"/>
  <c r="Z70" i="3"/>
  <c r="P70" i="3"/>
  <c r="BT69" i="3"/>
  <c r="BJ69" i="3"/>
  <c r="AZ69" i="3"/>
  <c r="AK69" i="3"/>
  <c r="AF69" i="3"/>
  <c r="DG64" i="3"/>
  <c r="DB64" i="3"/>
  <c r="BS64" i="3"/>
  <c r="BI64" i="3"/>
  <c r="AY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G62" i="3"/>
  <c r="DB62" i="3"/>
  <c r="BX62" i="3"/>
  <c r="BI62" i="3"/>
  <c r="AY62" i="3"/>
  <c r="AJ62" i="3"/>
  <c r="AE62" i="3"/>
  <c r="P62" i="3"/>
  <c r="DG61" i="3"/>
  <c r="DB61" i="3"/>
  <c r="BX61" i="3"/>
  <c r="BI61" i="3"/>
  <c r="AY61" i="3"/>
  <c r="AJ61" i="3"/>
  <c r="AE61" i="3"/>
  <c r="P61" i="3"/>
  <c r="DG60" i="3"/>
  <c r="DB60" i="3"/>
  <c r="BX60" i="3"/>
  <c r="BI60" i="3"/>
  <c r="AY60" i="3"/>
  <c r="AJ60" i="3"/>
  <c r="P60" i="3"/>
  <c r="DG59" i="3"/>
  <c r="DB59" i="3"/>
  <c r="BX59" i="3"/>
  <c r="BI59" i="3"/>
  <c r="AY59" i="3"/>
  <c r="AJ59" i="3"/>
  <c r="AE59" i="3"/>
  <c r="Z59" i="3"/>
  <c r="P59" i="3"/>
  <c r="DG58" i="3"/>
  <c r="DB58" i="3"/>
  <c r="BX58" i="3"/>
  <c r="BI58" i="3"/>
  <c r="AY58" i="3"/>
  <c r="AJ58" i="3"/>
  <c r="AE58" i="3"/>
  <c r="P58" i="3"/>
  <c r="DG57" i="3"/>
  <c r="DB57" i="3"/>
  <c r="BX57" i="3"/>
  <c r="BI57" i="3"/>
  <c r="AY57" i="3"/>
  <c r="AJ57" i="3"/>
  <c r="AE57" i="3"/>
  <c r="P57" i="3"/>
  <c r="DH56" i="3"/>
  <c r="CI56" i="3"/>
  <c r="BY56" i="3"/>
  <c r="BT56" i="3"/>
  <c r="BJ56" i="3"/>
  <c r="AZ56" i="3"/>
  <c r="AK56" i="3"/>
  <c r="DG55" i="3"/>
  <c r="DB55" i="3"/>
  <c r="CC55" i="3"/>
  <c r="BX55" i="3"/>
  <c r="BS55" i="3"/>
  <c r="BI55" i="3"/>
  <c r="AY55" i="3"/>
  <c r="AJ55" i="3"/>
  <c r="AE55" i="3"/>
  <c r="P55" i="3"/>
  <c r="DG54" i="3"/>
  <c r="DB54" i="3"/>
  <c r="CC54" i="3"/>
  <c r="AY54" i="3"/>
  <c r="AJ54" i="3"/>
  <c r="AE54" i="3"/>
  <c r="P54" i="3"/>
  <c r="DG53" i="3"/>
  <c r="DB53" i="3"/>
  <c r="CC53" i="3"/>
  <c r="AY53" i="3"/>
  <c r="AJ53" i="3"/>
  <c r="AE53" i="3"/>
  <c r="Z53" i="3"/>
  <c r="P53" i="3"/>
  <c r="DG52" i="3"/>
  <c r="DB52" i="3"/>
  <c r="CC52" i="3"/>
  <c r="AY52" i="3"/>
  <c r="AJ52" i="3"/>
  <c r="AE52" i="3"/>
  <c r="P52" i="3"/>
  <c r="DG51" i="3"/>
  <c r="DB51" i="3"/>
  <c r="CC51" i="3"/>
  <c r="AY51" i="3"/>
  <c r="AJ51" i="3"/>
  <c r="AE51" i="3"/>
  <c r="P51" i="3"/>
  <c r="DG50" i="3"/>
  <c r="DB50" i="3"/>
  <c r="CC50" i="3"/>
  <c r="AY50" i="3"/>
  <c r="AJ50" i="3"/>
  <c r="AE50" i="3"/>
  <c r="P50" i="3"/>
  <c r="DG49" i="3"/>
  <c r="DB49" i="3"/>
  <c r="CC49" i="3"/>
  <c r="BI49" i="3"/>
  <c r="AY49" i="3"/>
  <c r="AJ49" i="3"/>
  <c r="AE49" i="3"/>
  <c r="P49" i="3"/>
  <c r="DH48" i="3"/>
  <c r="CI48" i="3"/>
  <c r="BT48" i="3"/>
  <c r="BJ48" i="3"/>
  <c r="AZ48" i="3"/>
  <c r="AK48" i="3"/>
  <c r="AF48" i="3"/>
  <c r="DG47" i="3"/>
  <c r="DB47" i="3"/>
  <c r="BX47" i="3"/>
  <c r="BS47" i="3"/>
  <c r="BI47" i="3"/>
  <c r="AY47" i="3"/>
  <c r="AJ47" i="3"/>
  <c r="AE47" i="3"/>
  <c r="Z47" i="3"/>
  <c r="P47" i="3"/>
  <c r="DG46" i="3"/>
  <c r="DB46" i="3"/>
  <c r="BX46" i="3"/>
  <c r="BS46" i="3"/>
  <c r="BI46" i="3"/>
  <c r="AY46" i="3"/>
  <c r="AJ46" i="3"/>
  <c r="AE46" i="3"/>
  <c r="Z46" i="3"/>
  <c r="P46" i="3"/>
  <c r="DG45" i="3"/>
  <c r="DB45" i="3"/>
  <c r="BX45" i="3"/>
  <c r="BS45" i="3"/>
  <c r="BI45" i="3"/>
  <c r="AY45" i="3"/>
  <c r="AJ45" i="3"/>
  <c r="AE45" i="3"/>
  <c r="Z45" i="3"/>
  <c r="P45" i="3"/>
  <c r="DG44" i="3"/>
  <c r="DB44" i="3"/>
  <c r="BX44" i="3"/>
  <c r="BS44" i="3"/>
  <c r="BI44" i="3"/>
  <c r="AY44" i="3"/>
  <c r="AJ44" i="3"/>
  <c r="AE44" i="3"/>
  <c r="Z44" i="3"/>
  <c r="P44" i="3"/>
  <c r="DG43" i="3"/>
  <c r="DB43" i="3"/>
  <c r="BX43" i="3"/>
  <c r="BS43" i="3"/>
  <c r="BI43" i="3"/>
  <c r="AY43" i="3"/>
  <c r="AJ43" i="3"/>
  <c r="AE43" i="3"/>
  <c r="Z43" i="3"/>
  <c r="P43" i="3"/>
  <c r="DP42" i="3"/>
  <c r="DH42" i="3"/>
  <c r="CI42" i="3"/>
  <c r="BY42" i="3"/>
  <c r="BJ42" i="3"/>
  <c r="AZ42" i="3"/>
  <c r="AK42" i="3"/>
  <c r="AF42" i="3"/>
  <c r="DG41" i="3"/>
  <c r="DB41" i="3"/>
  <c r="BX41" i="3"/>
  <c r="BS41" i="3"/>
  <c r="BI41" i="3"/>
  <c r="AY41" i="3"/>
  <c r="AJ41" i="3"/>
  <c r="AE41" i="3"/>
  <c r="Z41" i="3"/>
  <c r="P41" i="3"/>
  <c r="DG40" i="3"/>
  <c r="DB40" i="3"/>
  <c r="BX40" i="3"/>
  <c r="BS40" i="3"/>
  <c r="BI40" i="3"/>
  <c r="AY40" i="3"/>
  <c r="AJ40" i="3"/>
  <c r="AE40" i="3"/>
  <c r="Z40" i="3"/>
  <c r="P40" i="3"/>
  <c r="DG39" i="3"/>
  <c r="DB39" i="3"/>
  <c r="BX39" i="3"/>
  <c r="BS39" i="3"/>
  <c r="BI39" i="3"/>
  <c r="AY39" i="3"/>
  <c r="AJ39" i="3"/>
  <c r="AE39" i="3"/>
  <c r="Z39" i="3"/>
  <c r="P39" i="3"/>
  <c r="DG38" i="3"/>
  <c r="DB38" i="3"/>
  <c r="BX38" i="3"/>
  <c r="BS38" i="3"/>
  <c r="BI38" i="3"/>
  <c r="AY38" i="3"/>
  <c r="AJ38" i="3"/>
  <c r="AE38" i="3"/>
  <c r="Z38" i="3"/>
  <c r="P38" i="3"/>
  <c r="DG37" i="3"/>
  <c r="DB37" i="3"/>
  <c r="BX37" i="3"/>
  <c r="BS37" i="3"/>
  <c r="BI37" i="3"/>
  <c r="AY37" i="3"/>
  <c r="AJ37" i="3"/>
  <c r="AE37" i="3"/>
  <c r="Z37" i="3"/>
  <c r="P37" i="3"/>
  <c r="DG36" i="3"/>
  <c r="DB36" i="3"/>
  <c r="BX36" i="3"/>
  <c r="BS36" i="3"/>
  <c r="BI36" i="3"/>
  <c r="AY36" i="3"/>
  <c r="AJ36" i="3"/>
  <c r="AE36" i="3"/>
  <c r="Z36" i="3"/>
  <c r="P36" i="3"/>
  <c r="DG35" i="3"/>
  <c r="DB35" i="3"/>
  <c r="BX35" i="3"/>
  <c r="BS35" i="3"/>
  <c r="BI35" i="3"/>
  <c r="AY35" i="3"/>
  <c r="AJ35" i="3"/>
  <c r="AE35" i="3"/>
  <c r="Z35" i="3"/>
  <c r="P35" i="3"/>
  <c r="DG34" i="3"/>
  <c r="DB34" i="3"/>
  <c r="BX34" i="3"/>
  <c r="BS34" i="3"/>
  <c r="BI34" i="3"/>
  <c r="AY34" i="3"/>
  <c r="AJ34" i="3"/>
  <c r="AE34" i="3"/>
  <c r="Z34" i="3"/>
  <c r="P34" i="3"/>
  <c r="DG33" i="3"/>
  <c r="DB33" i="3"/>
  <c r="BX33" i="3"/>
  <c r="BS33" i="3"/>
  <c r="BI33" i="3"/>
  <c r="AY33" i="3"/>
  <c r="AJ33" i="3"/>
  <c r="AE33" i="3"/>
  <c r="Z33" i="3"/>
  <c r="P33" i="3"/>
  <c r="DG32" i="3"/>
  <c r="DB32" i="3"/>
  <c r="BX32" i="3"/>
  <c r="BS32" i="3"/>
  <c r="BI32" i="3"/>
  <c r="AY32" i="3"/>
  <c r="AJ32" i="3"/>
  <c r="AE32" i="3"/>
  <c r="Z32" i="3"/>
  <c r="P32" i="3"/>
  <c r="DG31" i="3"/>
  <c r="DB31" i="3"/>
  <c r="BX31" i="3"/>
  <c r="BS31" i="3"/>
  <c r="BI31" i="3"/>
  <c r="AY31" i="3"/>
  <c r="AJ31" i="3"/>
  <c r="AE31" i="3"/>
  <c r="Z31" i="3"/>
  <c r="P31" i="3"/>
  <c r="DP30" i="3"/>
  <c r="DH30" i="3"/>
  <c r="CI30" i="3"/>
  <c r="BY30" i="3"/>
  <c r="BT30" i="3"/>
  <c r="BJ30" i="3"/>
  <c r="AZ30" i="3"/>
  <c r="AK30" i="3"/>
  <c r="AF30" i="3"/>
  <c r="DG27" i="3"/>
  <c r="DB27" i="3"/>
  <c r="BX27" i="3"/>
  <c r="BS27" i="3"/>
  <c r="BI27" i="3"/>
  <c r="AY27" i="3"/>
  <c r="AJ27" i="3"/>
  <c r="AE27" i="3"/>
  <c r="P27" i="3"/>
  <c r="DB29" i="3"/>
  <c r="BX29" i="3"/>
  <c r="BS29" i="3"/>
  <c r="BI29" i="3"/>
  <c r="AY29" i="3"/>
  <c r="AJ29" i="3"/>
  <c r="AE29" i="3"/>
  <c r="Z29" i="3"/>
  <c r="P29" i="3"/>
  <c r="DG28" i="3"/>
  <c r="DB28" i="3"/>
  <c r="BX28" i="3"/>
  <c r="BS28" i="3"/>
  <c r="BI28" i="3"/>
  <c r="AY28" i="3"/>
  <c r="AJ28" i="3"/>
  <c r="AE28" i="3"/>
  <c r="P28" i="3"/>
  <c r="DG26" i="3"/>
  <c r="DB26" i="3"/>
  <c r="BX26" i="3"/>
  <c r="BS26" i="3"/>
  <c r="BI26" i="3"/>
  <c r="AY26" i="3"/>
  <c r="AJ26" i="3"/>
  <c r="AE26" i="3"/>
  <c r="P26" i="3"/>
  <c r="DG25" i="3"/>
  <c r="DB25" i="3"/>
  <c r="BX25" i="3"/>
  <c r="BS25" i="3"/>
  <c r="BI25" i="3"/>
  <c r="AY25" i="3"/>
  <c r="AJ25" i="3"/>
  <c r="AE25" i="3"/>
  <c r="Z25" i="3"/>
  <c r="P25" i="3"/>
  <c r="DP24" i="3"/>
  <c r="DH24" i="3"/>
  <c r="DC24" i="3"/>
  <c r="CI24" i="3"/>
  <c r="BY24" i="3"/>
  <c r="BT24" i="3"/>
  <c r="BJ24" i="3"/>
  <c r="AZ24" i="3"/>
  <c r="AK24" i="3"/>
  <c r="AF24" i="3"/>
  <c r="DG23" i="3"/>
  <c r="DB23" i="3"/>
  <c r="CC23" i="3"/>
  <c r="BX23" i="3"/>
  <c r="BS23" i="3"/>
  <c r="BI23" i="3"/>
  <c r="AY23" i="3"/>
  <c r="AJ23" i="3"/>
  <c r="AE23" i="3"/>
  <c r="Z23" i="3"/>
  <c r="P23" i="3"/>
  <c r="DG22" i="3"/>
  <c r="DB22" i="3"/>
  <c r="CC22" i="3"/>
  <c r="BX22" i="3"/>
  <c r="BS22" i="3"/>
  <c r="BI22" i="3"/>
  <c r="AY22" i="3"/>
  <c r="AJ22" i="3"/>
  <c r="AE22" i="3"/>
  <c r="Z22" i="3"/>
  <c r="P22" i="3"/>
  <c r="DG21" i="3"/>
  <c r="DB21" i="3"/>
  <c r="CC21" i="3"/>
  <c r="BX21" i="3"/>
  <c r="BS21" i="3"/>
  <c r="BI21" i="3"/>
  <c r="AY21" i="3"/>
  <c r="AJ21" i="3"/>
  <c r="AE21" i="3"/>
  <c r="Z21" i="3"/>
  <c r="P21" i="3"/>
  <c r="DG20" i="3"/>
  <c r="DB20" i="3"/>
  <c r="CC20" i="3"/>
  <c r="BX20" i="3"/>
  <c r="BS20" i="3"/>
  <c r="BI20" i="3"/>
  <c r="AY20" i="3"/>
  <c r="AJ20" i="3"/>
  <c r="AE20" i="3"/>
  <c r="P20" i="3"/>
  <c r="DG19" i="3"/>
  <c r="DB19" i="3"/>
  <c r="CC19" i="3"/>
  <c r="BX19" i="3"/>
  <c r="BS19" i="3"/>
  <c r="BI19" i="3"/>
  <c r="AY19" i="3"/>
  <c r="AJ19" i="3"/>
  <c r="AE19" i="3"/>
  <c r="Z19" i="3"/>
  <c r="P19" i="3"/>
  <c r="DH18" i="3"/>
  <c r="DC18" i="3"/>
  <c r="CI18" i="3"/>
  <c r="BY18" i="3"/>
  <c r="BT18" i="3"/>
  <c r="BI18" i="3"/>
  <c r="AZ18" i="3"/>
  <c r="AK18" i="3"/>
  <c r="AF18" i="3"/>
  <c r="DG15" i="3"/>
  <c r="DB15" i="3"/>
  <c r="BX15" i="3"/>
  <c r="BS15" i="3"/>
  <c r="BI15" i="3"/>
  <c r="AY15" i="3"/>
  <c r="AJ15" i="3"/>
  <c r="AE15" i="3"/>
  <c r="Z15" i="3"/>
  <c r="P15" i="3"/>
  <c r="DG17" i="3"/>
  <c r="DB17" i="3"/>
  <c r="BX17" i="3"/>
  <c r="BS17" i="3"/>
  <c r="BI17" i="3"/>
  <c r="AY17" i="3"/>
  <c r="AJ17" i="3"/>
  <c r="Z17" i="3"/>
  <c r="P17" i="3"/>
  <c r="DG16" i="3"/>
  <c r="DB16" i="3"/>
  <c r="BX16" i="3"/>
  <c r="BS16" i="3"/>
  <c r="BI16" i="3"/>
  <c r="AY16" i="3"/>
  <c r="AJ16" i="3"/>
  <c r="AE16" i="3"/>
  <c r="Z16" i="3"/>
  <c r="P16" i="3"/>
  <c r="DG14" i="3"/>
  <c r="DB14" i="3"/>
  <c r="BX14" i="3"/>
  <c r="BS14" i="3"/>
  <c r="BI14" i="3"/>
  <c r="AY14" i="3"/>
  <c r="AJ14" i="3"/>
  <c r="AE14" i="3"/>
  <c r="Z14" i="3"/>
  <c r="P14" i="3"/>
  <c r="DG13" i="3"/>
  <c r="DB13" i="3"/>
  <c r="BX13" i="3"/>
  <c r="BS13" i="3"/>
  <c r="BI13" i="3"/>
  <c r="AY13" i="3"/>
  <c r="AJ13" i="3"/>
  <c r="AE13" i="3"/>
  <c r="Z13" i="3"/>
  <c r="P13" i="3"/>
  <c r="DG12" i="3"/>
  <c r="DB12" i="3"/>
  <c r="BX12" i="3"/>
  <c r="BS12" i="3"/>
  <c r="BI12" i="3"/>
  <c r="AY12" i="3"/>
  <c r="AJ12" i="3"/>
  <c r="AE12" i="3"/>
  <c r="Z12" i="3"/>
  <c r="P12" i="3"/>
  <c r="DH11" i="3"/>
  <c r="CI11" i="3"/>
  <c r="BY11" i="3"/>
  <c r="BJ11" i="3"/>
  <c r="AZ11" i="3"/>
  <c r="AP11" i="3"/>
  <c r="AK11" i="3"/>
  <c r="AF11" i="3"/>
  <c r="DG10" i="3"/>
  <c r="DB10" i="3"/>
  <c r="CC10" i="3"/>
  <c r="BS10" i="3"/>
  <c r="BI10" i="3"/>
  <c r="AY10" i="3"/>
  <c r="AJ10" i="3"/>
  <c r="AE10" i="3"/>
  <c r="Z10" i="3"/>
  <c r="P10" i="3"/>
  <c r="DG9" i="3"/>
  <c r="DB9" i="3"/>
  <c r="CC9" i="3"/>
  <c r="BS9" i="3"/>
  <c r="BI9" i="3"/>
  <c r="AY9" i="3"/>
  <c r="AJ9" i="3"/>
  <c r="AE9" i="3"/>
  <c r="Z9" i="3"/>
  <c r="P9" i="3"/>
  <c r="DG8" i="3"/>
  <c r="DB8" i="3"/>
  <c r="BS8" i="3"/>
  <c r="BI8" i="3"/>
  <c r="AY8" i="3"/>
  <c r="AJ8" i="3"/>
  <c r="AE8" i="3"/>
  <c r="Z8" i="3"/>
  <c r="P8" i="3"/>
  <c r="DG7" i="3"/>
  <c r="DB7" i="3"/>
  <c r="BS7" i="3"/>
  <c r="BI7" i="3"/>
  <c r="AY7" i="3"/>
  <c r="AJ7" i="3"/>
  <c r="AE7" i="3"/>
  <c r="Z7" i="3"/>
  <c r="P7" i="3"/>
  <c r="DP6" i="3"/>
  <c r="DH6" i="3"/>
  <c r="BY6" i="3"/>
  <c r="BT6" i="3"/>
  <c r="BI6" i="3"/>
  <c r="AZ6" i="3"/>
  <c r="AK6" i="3"/>
  <c r="AF6" i="3"/>
  <c r="DP69" i="3" l="1"/>
  <c r="C146" i="3"/>
  <c r="AA115" i="3"/>
  <c r="AA101" i="3"/>
  <c r="AA96" i="3"/>
  <c r="AA90" i="3"/>
  <c r="AA84" i="3"/>
  <c r="AA69" i="3"/>
  <c r="AA56" i="3"/>
  <c r="AA48" i="3"/>
  <c r="AA42" i="3"/>
  <c r="AA30" i="3"/>
  <c r="AA24" i="3"/>
  <c r="AA18" i="3"/>
  <c r="AA6" i="3"/>
  <c r="F128" i="3"/>
  <c r="F43" i="3"/>
  <c r="C145" i="3"/>
  <c r="F97" i="3"/>
  <c r="F81" i="3"/>
  <c r="F76" i="3"/>
  <c r="F65" i="3"/>
  <c r="H146" i="3"/>
  <c r="F139" i="3"/>
  <c r="F132" i="3"/>
  <c r="F64" i="3"/>
  <c r="F67" i="3"/>
  <c r="F84" i="3"/>
  <c r="DH96" i="3"/>
  <c r="DG96" i="3"/>
  <c r="BS80" i="3"/>
  <c r="BT80" i="3"/>
  <c r="CC138" i="3"/>
  <c r="CC80" i="3"/>
  <c r="V143" i="3"/>
  <c r="DP138" i="3"/>
  <c r="CI6" i="3"/>
  <c r="CH6" i="3"/>
  <c r="BY138" i="3"/>
  <c r="CC96" i="3"/>
  <c r="CD96" i="3"/>
  <c r="F7" i="3"/>
  <c r="F15" i="3"/>
  <c r="BX48" i="3"/>
  <c r="BY48" i="3"/>
  <c r="BS131" i="3"/>
  <c r="BT131" i="3"/>
  <c r="Q6" i="3"/>
  <c r="Q11" i="3"/>
  <c r="Q69" i="3"/>
  <c r="Q101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G131" i="3"/>
  <c r="G11" i="3"/>
  <c r="G6" i="3"/>
  <c r="AY18" i="3"/>
  <c r="BX18" i="3"/>
  <c r="AE48" i="3"/>
  <c r="AE18" i="3"/>
  <c r="Z80" i="3"/>
  <c r="P131" i="3"/>
  <c r="AE6" i="3"/>
  <c r="AJ6" i="3"/>
  <c r="CC11" i="3"/>
  <c r="DB11" i="3"/>
  <c r="P30" i="3"/>
  <c r="DG18" i="3"/>
  <c r="P69" i="3"/>
  <c r="Z75" i="3"/>
  <c r="AE75" i="3"/>
  <c r="AJ75" i="3"/>
  <c r="Z84" i="3"/>
  <c r="AE84" i="3"/>
  <c r="AJ84" i="3"/>
  <c r="BX108" i="3"/>
  <c r="DB108" i="3"/>
  <c r="CC6" i="3"/>
  <c r="DB6" i="3"/>
  <c r="P11" i="3"/>
  <c r="Z56" i="3"/>
  <c r="AJ56" i="3"/>
  <c r="BI56" i="3"/>
  <c r="DG56" i="3"/>
  <c r="Z122" i="3"/>
  <c r="AE122" i="3"/>
  <c r="AJ122" i="3"/>
  <c r="AY122" i="3"/>
  <c r="BI122" i="3"/>
  <c r="BS122" i="3"/>
  <c r="BX122" i="3"/>
  <c r="DG122" i="3"/>
  <c r="AY48" i="3"/>
  <c r="BS48" i="3"/>
  <c r="CC48" i="3"/>
  <c r="DB48" i="3"/>
  <c r="CC63" i="3"/>
  <c r="DB63" i="3"/>
  <c r="AY69" i="3"/>
  <c r="BS69" i="3"/>
  <c r="CC69" i="3"/>
  <c r="AY75" i="3"/>
  <c r="BI75" i="3"/>
  <c r="BS75" i="3"/>
  <c r="BX75" i="3"/>
  <c r="CC75" i="3"/>
  <c r="DG75" i="3"/>
  <c r="DG84" i="3"/>
  <c r="P90" i="3"/>
  <c r="Z90" i="3"/>
  <c r="AE90" i="3"/>
  <c r="AJ90" i="3"/>
  <c r="AY90" i="3"/>
  <c r="BI90" i="3"/>
  <c r="BS90" i="3"/>
  <c r="BX90" i="3"/>
  <c r="CC90" i="3"/>
  <c r="DB90" i="3"/>
  <c r="P108" i="3"/>
  <c r="AE108" i="3"/>
  <c r="AJ108" i="3"/>
  <c r="Z115" i="3"/>
  <c r="AE115" i="3"/>
  <c r="AJ115" i="3"/>
  <c r="AY115" i="3"/>
  <c r="BI115" i="3"/>
  <c r="BS115" i="3"/>
  <c r="BX115" i="3"/>
  <c r="DG115" i="3"/>
  <c r="BS6" i="3"/>
  <c r="P84" i="3"/>
  <c r="AY84" i="3"/>
  <c r="BI84" i="3"/>
  <c r="BS84" i="3"/>
  <c r="BX84" i="3"/>
  <c r="CC84" i="3"/>
  <c r="DB84" i="3"/>
  <c r="DG90" i="3"/>
  <c r="P96" i="3"/>
  <c r="Z96" i="3"/>
  <c r="AE96" i="3"/>
  <c r="AJ96" i="3"/>
  <c r="AY96" i="3"/>
  <c r="BI96" i="3"/>
  <c r="BS96" i="3"/>
  <c r="BX96" i="3"/>
  <c r="P101" i="3"/>
  <c r="Z101" i="3"/>
  <c r="AE101" i="3"/>
  <c r="AJ101" i="3"/>
  <c r="AY101" i="3"/>
  <c r="BI101" i="3"/>
  <c r="BN101" i="3"/>
  <c r="BS101" i="3"/>
  <c r="DB101" i="3"/>
  <c r="P6" i="3"/>
  <c r="AY6" i="3"/>
  <c r="AE11" i="3"/>
  <c r="AY11" i="3"/>
  <c r="BS11" i="3"/>
  <c r="P18" i="3"/>
  <c r="Z24" i="3"/>
  <c r="AJ24" i="3"/>
  <c r="BI24" i="3"/>
  <c r="BX24" i="3"/>
  <c r="DG24" i="3"/>
  <c r="AE30" i="3"/>
  <c r="AY30" i="3"/>
  <c r="BS30" i="3"/>
  <c r="CC30" i="3"/>
  <c r="DB30" i="3"/>
  <c r="Z42" i="3"/>
  <c r="AJ42" i="3"/>
  <c r="BI42" i="3"/>
  <c r="BX42" i="3"/>
  <c r="DG42" i="3"/>
  <c r="P48" i="3"/>
  <c r="Z63" i="3"/>
  <c r="AJ63" i="3"/>
  <c r="BS63" i="3"/>
  <c r="AE69" i="3"/>
  <c r="DB69" i="3"/>
  <c r="P75" i="3"/>
  <c r="P80" i="3"/>
  <c r="AE80" i="3"/>
  <c r="AJ80" i="3"/>
  <c r="AY80" i="3"/>
  <c r="BI80" i="3"/>
  <c r="BX80" i="3"/>
  <c r="DG80" i="3"/>
  <c r="BX101" i="3"/>
  <c r="Z108" i="3"/>
  <c r="AY108" i="3"/>
  <c r="BI108" i="3"/>
  <c r="BS108" i="3"/>
  <c r="DG108" i="3"/>
  <c r="P115" i="3"/>
  <c r="P122" i="3"/>
  <c r="Z131" i="3"/>
  <c r="AE131" i="3"/>
  <c r="AJ131" i="3"/>
  <c r="AY131" i="3"/>
  <c r="BI131" i="3"/>
  <c r="BX131" i="3"/>
  <c r="DG131" i="3"/>
  <c r="Z6" i="3"/>
  <c r="BX6" i="3"/>
  <c r="Z11" i="3"/>
  <c r="AJ11" i="3"/>
  <c r="BI11" i="3"/>
  <c r="BX11" i="3"/>
  <c r="DG11" i="3"/>
  <c r="Z18" i="3"/>
  <c r="AJ18" i="3"/>
  <c r="BS18" i="3"/>
  <c r="CC18" i="3"/>
  <c r="DB18" i="3"/>
  <c r="P24" i="3"/>
  <c r="AE24" i="3"/>
  <c r="AY24" i="3"/>
  <c r="BS24" i="3"/>
  <c r="CC24" i="3"/>
  <c r="DB24" i="3"/>
  <c r="Z30" i="3"/>
  <c r="AJ30" i="3"/>
  <c r="BI30" i="3"/>
  <c r="BX30" i="3"/>
  <c r="DG30" i="3"/>
  <c r="P42" i="3"/>
  <c r="AE42" i="3"/>
  <c r="AY42" i="3"/>
  <c r="BS42" i="3"/>
  <c r="CC42" i="3"/>
  <c r="DB42" i="3"/>
  <c r="Z48" i="3"/>
  <c r="AJ48" i="3"/>
  <c r="BI48" i="3"/>
  <c r="DG48" i="3"/>
  <c r="P56" i="3"/>
  <c r="AE56" i="3"/>
  <c r="AY56" i="3"/>
  <c r="BS56" i="3"/>
  <c r="DB56" i="3"/>
  <c r="P63" i="3"/>
  <c r="AE63" i="3"/>
  <c r="AY63" i="3"/>
  <c r="BI63" i="3"/>
  <c r="BX63" i="3"/>
  <c r="DG63" i="3"/>
  <c r="Z69" i="3"/>
  <c r="AJ69" i="3"/>
  <c r="BI69" i="3"/>
  <c r="BX69" i="3"/>
  <c r="DG69" i="3"/>
  <c r="BN115" i="3"/>
  <c r="Z138" i="3"/>
  <c r="AJ138" i="3"/>
  <c r="BI138" i="3"/>
  <c r="BX138" i="3"/>
  <c r="P138" i="3"/>
  <c r="AE138" i="3"/>
  <c r="AY138" i="3"/>
  <c r="BS138" i="3"/>
  <c r="DB138" i="3"/>
  <c r="DH143" i="3"/>
  <c r="F145" i="3" l="1"/>
  <c r="F146" i="3"/>
  <c r="C143" i="3"/>
  <c r="DC143" i="3"/>
  <c r="BY143" i="3"/>
  <c r="H143" i="3"/>
  <c r="CH143" i="3"/>
  <c r="BJ143" i="3"/>
  <c r="CI143" i="3"/>
  <c r="BT143" i="3"/>
  <c r="CD143" i="3"/>
  <c r="AZ143" i="3"/>
  <c r="BO143" i="3"/>
  <c r="AK143" i="3"/>
  <c r="AF143" i="3"/>
  <c r="Q143" i="3"/>
  <c r="BD143" i="3"/>
  <c r="BE143" i="3"/>
  <c r="F131" i="3"/>
  <c r="F122" i="3"/>
  <c r="G84" i="3"/>
  <c r="G69" i="3"/>
  <c r="G138" i="3"/>
  <c r="G42" i="3"/>
  <c r="G30" i="3"/>
  <c r="F11" i="3"/>
  <c r="F6" i="3"/>
  <c r="BI143" i="3"/>
  <c r="AJ143" i="3"/>
  <c r="CC143" i="3"/>
  <c r="AY143" i="3"/>
  <c r="AE143" i="3"/>
  <c r="P143" i="3"/>
  <c r="DG143" i="3"/>
  <c r="BX143" i="3"/>
  <c r="Z143" i="3"/>
  <c r="BS143" i="3"/>
  <c r="BN143" i="3"/>
  <c r="G24" i="3"/>
  <c r="F108" i="3" l="1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G143" i="3"/>
  <c r="F143" i="3" l="1"/>
  <c r="AA11" i="3" l="1"/>
  <c r="DB143" i="3"/>
  <c r="AA143" i="3" l="1"/>
  <c r="AP123" i="3"/>
  <c r="AP51" i="3"/>
  <c r="AP32" i="3"/>
  <c r="AP107" i="3"/>
  <c r="AP99" i="3"/>
  <c r="AP62" i="3"/>
  <c r="AP45" i="3"/>
  <c r="AP125" i="3"/>
  <c r="AP61" i="3"/>
  <c r="AP58" i="3"/>
  <c r="AP9" i="3"/>
  <c r="AP126" i="3"/>
  <c r="AP98" i="3"/>
  <c r="AP60" i="3"/>
  <c r="AP31" i="3"/>
  <c r="AP8" i="3"/>
  <c r="AM146" i="3"/>
  <c r="AP146" i="3" s="1"/>
  <c r="AP66" i="3"/>
  <c r="AP37" i="3"/>
  <c r="AP27" i="3"/>
  <c r="AP44" i="3"/>
  <c r="AP128" i="3"/>
  <c r="AP53" i="3"/>
  <c r="AP129" i="3"/>
  <c r="AP130" i="3"/>
  <c r="AP10" i="3"/>
  <c r="AP46" i="3"/>
  <c r="AP59" i="3"/>
  <c r="AP50" i="3"/>
  <c r="AP28" i="3"/>
  <c r="AP54" i="3"/>
  <c r="AP6" i="3"/>
  <c r="AO6" i="3"/>
  <c r="AP127" i="3"/>
  <c r="AP29" i="3"/>
  <c r="AO10" i="3"/>
  <c r="AO125" i="3"/>
  <c r="AO130" i="3"/>
  <c r="AO121" i="3"/>
  <c r="AO112" i="3"/>
  <c r="AO103" i="3"/>
  <c r="AO93" i="3"/>
  <c r="AO71" i="3"/>
  <c r="AO55" i="3"/>
  <c r="AP38" i="3"/>
  <c r="AP136" i="3"/>
  <c r="AM145" i="3"/>
  <c r="AP145" i="3" s="1"/>
  <c r="AP89" i="3"/>
  <c r="AP40" i="3"/>
  <c r="AP100" i="3"/>
  <c r="AO9" i="3"/>
  <c r="AO140" i="3"/>
  <c r="AO134" i="3"/>
  <c r="AO126" i="3"/>
  <c r="AO117" i="3"/>
  <c r="AO107" i="3"/>
  <c r="AO98" i="3"/>
  <c r="AO88" i="3"/>
  <c r="AO60" i="3"/>
  <c r="AO51" i="3"/>
  <c r="AO41" i="3"/>
  <c r="AO33" i="3"/>
  <c r="AO74" i="3"/>
  <c r="AO54" i="3"/>
  <c r="AO38" i="3"/>
  <c r="AO29" i="3"/>
  <c r="AO37" i="3"/>
  <c r="AO50" i="3"/>
  <c r="AO13" i="3"/>
  <c r="AO110" i="3"/>
  <c r="AO95" i="3"/>
  <c r="AO62" i="3"/>
  <c r="AO39" i="3"/>
  <c r="AO52" i="3"/>
  <c r="AO27" i="3"/>
  <c r="AO14" i="3"/>
  <c r="AO106" i="3"/>
  <c r="AO45" i="3"/>
  <c r="AP122" i="3"/>
  <c r="AO122" i="3"/>
  <c r="AO42" i="3"/>
  <c r="AP42" i="3"/>
  <c r="AP48" i="3"/>
  <c r="AO48" i="3"/>
  <c r="AO24" i="3"/>
  <c r="AP24" i="3"/>
  <c r="AO46" i="3"/>
  <c r="AO59" i="3"/>
  <c r="AO17" i="3"/>
  <c r="AO142" i="3"/>
  <c r="AO119" i="3"/>
  <c r="AO105" i="3"/>
  <c r="AO58" i="3"/>
  <c r="AO61" i="3"/>
  <c r="AO28" i="3"/>
  <c r="AO120" i="3"/>
  <c r="AO84" i="3"/>
  <c r="AP84" i="3"/>
  <c r="AO56" i="3"/>
  <c r="AP56" i="3"/>
  <c r="AO99" i="3"/>
  <c r="AO34" i="3"/>
  <c r="AO128" i="3"/>
  <c r="AO141" i="3"/>
  <c r="AO129" i="3"/>
  <c r="AO26" i="3"/>
  <c r="AO16" i="3"/>
  <c r="AO92" i="3"/>
  <c r="AO47" i="3"/>
  <c r="AO124" i="3"/>
  <c r="AO100" i="3"/>
  <c r="AO53" i="3"/>
  <c r="AO35" i="3"/>
  <c r="AO40" i="3"/>
  <c r="AO15" i="3"/>
  <c r="AO23" i="3"/>
  <c r="AO89" i="3"/>
  <c r="AO65" i="3"/>
  <c r="AO8" i="3"/>
  <c r="AO79" i="3"/>
  <c r="AO133" i="3"/>
  <c r="AO78" i="3"/>
  <c r="AO76" i="3"/>
  <c r="AO75" i="3"/>
  <c r="AO86" i="3"/>
  <c r="AO36" i="3"/>
  <c r="AO94" i="3"/>
  <c r="AO20" i="3"/>
  <c r="AO68" i="3"/>
  <c r="AO113" i="3"/>
  <c r="AO21" i="3"/>
  <c r="AO127" i="3"/>
  <c r="AO104" i="3"/>
  <c r="AO87" i="3"/>
  <c r="AO22" i="3"/>
  <c r="AO114" i="3"/>
  <c r="AO73" i="3"/>
  <c r="AO44" i="3"/>
  <c r="AO72" i="3"/>
  <c r="AO32" i="3"/>
  <c r="AO118" i="3"/>
  <c r="AO111" i="3"/>
  <c r="AO83" i="3"/>
  <c r="AO67" i="3"/>
  <c r="AO77" i="3"/>
  <c r="AO137" i="3"/>
  <c r="AO136" i="3"/>
  <c r="AO135" i="3"/>
  <c r="AO82" i="3"/>
  <c r="AO30" i="3"/>
  <c r="AP30" i="3"/>
  <c r="AO90" i="3"/>
  <c r="AO69" i="3"/>
  <c r="AO80" i="3"/>
  <c r="AO138" i="3"/>
  <c r="AO131" i="3"/>
  <c r="AO63" i="3"/>
  <c r="AO12" i="3"/>
  <c r="AO19" i="3"/>
  <c r="AO96" i="3"/>
  <c r="AP96" i="3"/>
  <c r="AM143" i="3"/>
  <c r="AP143" i="3" s="1"/>
  <c r="AO70" i="3"/>
  <c r="AO85" i="3"/>
  <c r="AO123" i="3"/>
  <c r="AO108" i="3"/>
  <c r="AO57" i="3"/>
  <c r="AO25" i="3"/>
  <c r="AO116" i="3"/>
  <c r="AO115" i="3"/>
  <c r="AO81" i="3"/>
  <c r="AO101" i="3"/>
  <c r="AO132" i="3"/>
  <c r="AO64" i="3"/>
  <c r="AO66" i="3"/>
  <c r="AO7" i="3"/>
  <c r="AO49" i="3"/>
  <c r="AO102" i="3"/>
  <c r="AO97" i="3"/>
  <c r="AO109" i="3"/>
  <c r="AO91" i="3"/>
  <c r="AO43" i="3"/>
  <c r="AO31" i="3"/>
  <c r="AO139" i="3"/>
  <c r="AO145" i="3" l="1"/>
  <c r="AO11" i="3"/>
  <c r="AO18" i="3"/>
  <c r="AO143" i="3"/>
  <c r="AO146" i="3"/>
  <c r="CJ145" i="3" l="1"/>
  <c r="CJ143" i="3"/>
  <c r="CJ146" i="3"/>
  <c r="CN139" i="3"/>
  <c r="CN19" i="3"/>
  <c r="CN64" i="3"/>
  <c r="CN12" i="3"/>
  <c r="CN81" i="3"/>
  <c r="CK146" i="3"/>
  <c r="CM146" i="3" s="1"/>
  <c r="CM6" i="3"/>
  <c r="CN6" i="3"/>
  <c r="CN70" i="3"/>
  <c r="CN86" i="3"/>
  <c r="CN20" i="3"/>
  <c r="CN91" i="3"/>
  <c r="CN109" i="3"/>
  <c r="CN24" i="3"/>
  <c r="CM24" i="3"/>
  <c r="CN102" i="3"/>
  <c r="CN76" i="3"/>
  <c r="CN43" i="3"/>
  <c r="CN115" i="3"/>
  <c r="CM115" i="3"/>
  <c r="CN56" i="3"/>
  <c r="CM56" i="3"/>
  <c r="CN132" i="3"/>
  <c r="CN97" i="3"/>
  <c r="CN11" i="3"/>
  <c r="CM11" i="3"/>
  <c r="CN84" i="3"/>
  <c r="CM84" i="3"/>
  <c r="CN123" i="3"/>
  <c r="CN7" i="3"/>
  <c r="CK145" i="3"/>
  <c r="CM145" i="3" s="1"/>
  <c r="CN57" i="3"/>
  <c r="CN14" i="3"/>
  <c r="CM8" i="3"/>
  <c r="CM15" i="3"/>
  <c r="CM28" i="3"/>
  <c r="CM38" i="3"/>
  <c r="CM53" i="3"/>
  <c r="CM72" i="3"/>
  <c r="CM98" i="3"/>
  <c r="CM111" i="3"/>
  <c r="CM121" i="3"/>
  <c r="CM35" i="3"/>
  <c r="CM61" i="3"/>
  <c r="CM99" i="3"/>
  <c r="CM124" i="3"/>
  <c r="CM26" i="3"/>
  <c r="CM51" i="3"/>
  <c r="CM74" i="3"/>
  <c r="CM113" i="3"/>
  <c r="CM21" i="3"/>
  <c r="CM37" i="3"/>
  <c r="CM88" i="3"/>
  <c r="CM114" i="3"/>
  <c r="CM86" i="3"/>
  <c r="CN13" i="3"/>
  <c r="CM32" i="3"/>
  <c r="CM58" i="3"/>
  <c r="CM106" i="3"/>
  <c r="CM129" i="3"/>
  <c r="CN90" i="3"/>
  <c r="CM90" i="3"/>
  <c r="CN25" i="3"/>
  <c r="CN101" i="3"/>
  <c r="CM101" i="3"/>
  <c r="CN75" i="3"/>
  <c r="CM75" i="3"/>
  <c r="CN116" i="3"/>
  <c r="CN18" i="3"/>
  <c r="CM18" i="3"/>
  <c r="CN85" i="3"/>
  <c r="CM85" i="3"/>
  <c r="CN131" i="3"/>
  <c r="CM131" i="3"/>
  <c r="CN49" i="3"/>
  <c r="CN80" i="3"/>
  <c r="CM80" i="3"/>
  <c r="CM44" i="3"/>
  <c r="CM9" i="3"/>
  <c r="CM55" i="3"/>
  <c r="CM10" i="3"/>
  <c r="CM47" i="3"/>
  <c r="CM93" i="3"/>
  <c r="CM122" i="3"/>
  <c r="CM123" i="3"/>
  <c r="CN122" i="3"/>
  <c r="CM116" i="3"/>
  <c r="CM14" i="3"/>
  <c r="CM142" i="3"/>
  <c r="CM68" i="3"/>
  <c r="CM137" i="3"/>
  <c r="CM78" i="3"/>
  <c r="CM136" i="3"/>
  <c r="CM135" i="3"/>
  <c r="CM65" i="3"/>
  <c r="CM140" i="3"/>
  <c r="CM23" i="3"/>
  <c r="CM39" i="3"/>
  <c r="CM73" i="3"/>
  <c r="CM118" i="3"/>
  <c r="CM13" i="3"/>
  <c r="CM33" i="3"/>
  <c r="CM59" i="3"/>
  <c r="CM95" i="3"/>
  <c r="CM120" i="3"/>
  <c r="CN63" i="3"/>
  <c r="CM64" i="3"/>
  <c r="CM63" i="3"/>
  <c r="CM25" i="3"/>
  <c r="CM67" i="3"/>
  <c r="CM83" i="3"/>
  <c r="CM22" i="3"/>
  <c r="CM89" i="3"/>
  <c r="CM46" i="3"/>
  <c r="CM36" i="3"/>
  <c r="CM27" i="3"/>
  <c r="CM16" i="3"/>
  <c r="CM128" i="3"/>
  <c r="CM119" i="3"/>
  <c r="CM107" i="3"/>
  <c r="CN108" i="3"/>
  <c r="CM109" i="3"/>
  <c r="CM108" i="3"/>
  <c r="CM42" i="3"/>
  <c r="CM43" i="3"/>
  <c r="CN42" i="3"/>
  <c r="CM57" i="3"/>
  <c r="CN48" i="3"/>
  <c r="CM49" i="3"/>
  <c r="CM48" i="3"/>
  <c r="CM110" i="3"/>
  <c r="CM69" i="3"/>
  <c r="CM70" i="3"/>
  <c r="CN69" i="3"/>
  <c r="CM127" i="3"/>
  <c r="CM125" i="3"/>
  <c r="CM94" i="3"/>
  <c r="CM102" i="3"/>
  <c r="CM138" i="3"/>
  <c r="CM139" i="3"/>
  <c r="CN138" i="3"/>
  <c r="CM82" i="3"/>
  <c r="CM134" i="3"/>
  <c r="CM34" i="3"/>
  <c r="CM104" i="3"/>
  <c r="CM92" i="3"/>
  <c r="CM62" i="3"/>
  <c r="CM52" i="3"/>
  <c r="CM29" i="3"/>
  <c r="CM20" i="3"/>
  <c r="CM130" i="3"/>
  <c r="CM76" i="3"/>
  <c r="CM96" i="3"/>
  <c r="CM97" i="3"/>
  <c r="CN96" i="3"/>
  <c r="CM81" i="3"/>
  <c r="CM7" i="3"/>
  <c r="CK143" i="3"/>
  <c r="CM143" i="3" s="1"/>
  <c r="CM50" i="3"/>
  <c r="CM79" i="3"/>
  <c r="CM77" i="3"/>
  <c r="CM141" i="3"/>
  <c r="CM60" i="3"/>
  <c r="CM126" i="3"/>
  <c r="CM71" i="3"/>
  <c r="CM87" i="3"/>
  <c r="CM133" i="3"/>
  <c r="CM45" i="3"/>
  <c r="CM117" i="3"/>
  <c r="CM112" i="3"/>
  <c r="CM100" i="3"/>
  <c r="CM103" i="3"/>
  <c r="CM54" i="3"/>
  <c r="CM40" i="3"/>
  <c r="CM41" i="3"/>
  <c r="CM91" i="3"/>
  <c r="CM19" i="3"/>
  <c r="CM12" i="3"/>
  <c r="CM66" i="3"/>
  <c r="CM17" i="3"/>
  <c r="CM105" i="3"/>
  <c r="CM132" i="3"/>
  <c r="CM31" i="3"/>
  <c r="CM30" i="3"/>
  <c r="CN145" i="3" l="1"/>
  <c r="CN143" i="3"/>
  <c r="CX7" i="3"/>
  <c r="CX6" i="3"/>
  <c r="CW6" i="3"/>
  <c r="CX96" i="3"/>
  <c r="CX115" i="3"/>
  <c r="CU143" i="3"/>
  <c r="CX143" i="3"/>
  <c r="CX116" i="3"/>
  <c r="CX101" i="3"/>
  <c r="CW101" i="3"/>
  <c r="CW131" i="3"/>
  <c r="CW90" i="3"/>
  <c r="CW69" i="3"/>
  <c r="CW42" i="3"/>
  <c r="CW11" i="3"/>
  <c r="CW18" i="3"/>
  <c r="CW84" i="3"/>
  <c r="CW122" i="3"/>
  <c r="CW30" i="3"/>
  <c r="CU145" i="3"/>
  <c r="CX145" i="3" s="1"/>
  <c r="CX102" i="3"/>
  <c r="CW22" i="3"/>
  <c r="CW17" i="3"/>
  <c r="CW51" i="3"/>
  <c r="CW72" i="3"/>
  <c r="CW110" i="3"/>
  <c r="CW82" i="3"/>
  <c r="CW137" i="3"/>
  <c r="CW68" i="3"/>
  <c r="CW65" i="3"/>
  <c r="CW89" i="3"/>
  <c r="CW140" i="3"/>
  <c r="CW77" i="3"/>
  <c r="CW93" i="3"/>
  <c r="CW104" i="3"/>
  <c r="CW119" i="3"/>
  <c r="CW92" i="3"/>
  <c r="CW113" i="3"/>
  <c r="CW94" i="3"/>
  <c r="CX97" i="3"/>
  <c r="CW108" i="3"/>
  <c r="CW48" i="3"/>
  <c r="CW134" i="3"/>
  <c r="CW66" i="3"/>
  <c r="CW83" i="3"/>
  <c r="CW88" i="3"/>
  <c r="CW128" i="3"/>
  <c r="CW105" i="3"/>
  <c r="CW78" i="3"/>
  <c r="CW118" i="3"/>
  <c r="CW112" i="3"/>
  <c r="CW121" i="3"/>
  <c r="CW80" i="3"/>
  <c r="CW138" i="3"/>
  <c r="CW135" i="3"/>
  <c r="CW136" i="3"/>
  <c r="CW67" i="3"/>
  <c r="CW79" i="3"/>
  <c r="CW142" i="3"/>
  <c r="CW114" i="3"/>
  <c r="CW129" i="3"/>
  <c r="CW103" i="3"/>
  <c r="CW106" i="3"/>
  <c r="CW117" i="3"/>
  <c r="CU146" i="3"/>
  <c r="CW146" i="3" s="1"/>
  <c r="CW56" i="3"/>
  <c r="CW63" i="3"/>
  <c r="CW141" i="3"/>
  <c r="CW99" i="3"/>
  <c r="CW98" i="3"/>
  <c r="CW100" i="3"/>
  <c r="CW125" i="3"/>
  <c r="CW95" i="3"/>
  <c r="CW130" i="3"/>
  <c r="CW107" i="3"/>
  <c r="CW8" i="3"/>
  <c r="CW60" i="3"/>
  <c r="CW37" i="3"/>
  <c r="CW16" i="3"/>
  <c r="CW45" i="3"/>
  <c r="CW27" i="3"/>
  <c r="CW57" i="3"/>
  <c r="CW102" i="3"/>
  <c r="CW9" i="3"/>
  <c r="CW35" i="3"/>
  <c r="CW61" i="3"/>
  <c r="CW12" i="3"/>
  <c r="CW70" i="3"/>
  <c r="CW41" i="3"/>
  <c r="CW59" i="3"/>
  <c r="CW32" i="3"/>
  <c r="CW39" i="3"/>
  <c r="CW43" i="3"/>
  <c r="CW58" i="3"/>
  <c r="CW20" i="3"/>
  <c r="CW87" i="3"/>
  <c r="CW28" i="3"/>
  <c r="CW13" i="3"/>
  <c r="CW34" i="3"/>
  <c r="CW53" i="3"/>
  <c r="CW62" i="3"/>
  <c r="CW21" i="3"/>
  <c r="CW38" i="3"/>
  <c r="CW25" i="3"/>
  <c r="CW24" i="3"/>
  <c r="CW133" i="3"/>
  <c r="CW120" i="3"/>
  <c r="CW86" i="3"/>
  <c r="CW126" i="3"/>
  <c r="CW36" i="3"/>
  <c r="CW26" i="3"/>
  <c r="CW50" i="3"/>
  <c r="CW47" i="3"/>
  <c r="CW91" i="3"/>
  <c r="CW40" i="3"/>
  <c r="CW49" i="3"/>
  <c r="CW123" i="3"/>
  <c r="CW139" i="3"/>
  <c r="CW109" i="3"/>
  <c r="CW19" i="3"/>
  <c r="CW31" i="3"/>
  <c r="CW124" i="3"/>
  <c r="CW71" i="3"/>
  <c r="CW54" i="3"/>
  <c r="CW44" i="3"/>
  <c r="CW132" i="3"/>
  <c r="CW14" i="3"/>
  <c r="CW55" i="3"/>
  <c r="CW85" i="3"/>
  <c r="CW64" i="3"/>
  <c r="CW73" i="3"/>
  <c r="CW74" i="3"/>
  <c r="CW76" i="3"/>
  <c r="CW75" i="3"/>
  <c r="CW127" i="3"/>
  <c r="CW46" i="3"/>
  <c r="CW81" i="3"/>
  <c r="CW29" i="3"/>
  <c r="CW33" i="3"/>
  <c r="CW15" i="3"/>
  <c r="CW23" i="3"/>
  <c r="CW10" i="3"/>
  <c r="CW52" i="3"/>
  <c r="CW7" i="3"/>
  <c r="CW111" i="3"/>
  <c r="CT146" i="3" l="1"/>
  <c r="CW96" i="3" l="1"/>
  <c r="CT145" i="3"/>
  <c r="CW145" i="3" s="1"/>
  <c r="CT143" i="3"/>
  <c r="CW143" i="3" s="1"/>
  <c r="CW116" i="3"/>
  <c r="CW115" i="3"/>
  <c r="CW97" i="3"/>
  <c r="DP123" i="3" l="1"/>
  <c r="DP109" i="3"/>
  <c r="DP110" i="3"/>
  <c r="DO6" i="3"/>
  <c r="DP103" i="3"/>
  <c r="DP124" i="3"/>
  <c r="DP60" i="3"/>
  <c r="DP137" i="3"/>
  <c r="DP130" i="3"/>
  <c r="DO131" i="3"/>
  <c r="DP131" i="3"/>
  <c r="DP87" i="3"/>
  <c r="DP53" i="3"/>
  <c r="DP48" i="3"/>
  <c r="DO48" i="3"/>
  <c r="DO122" i="3"/>
  <c r="DP122" i="3"/>
  <c r="DP18" i="3"/>
  <c r="DO18" i="3"/>
  <c r="DP85" i="3"/>
  <c r="DO80" i="3"/>
  <c r="DP80" i="3"/>
  <c r="DM143" i="3"/>
  <c r="DO143" i="3" s="1"/>
  <c r="AT103" i="3"/>
  <c r="DP125" i="3"/>
  <c r="DP21" i="3"/>
  <c r="DP105" i="3"/>
  <c r="DP62" i="3"/>
  <c r="DP58" i="3"/>
  <c r="AT60" i="3"/>
  <c r="DP91" i="3"/>
  <c r="DP112" i="3"/>
  <c r="DP129" i="3"/>
  <c r="DP128" i="3"/>
  <c r="DP27" i="3"/>
  <c r="DP127" i="3"/>
  <c r="DM145" i="3"/>
  <c r="DO145" i="3" s="1"/>
  <c r="DP90" i="3"/>
  <c r="DO90" i="3"/>
  <c r="DO11" i="3"/>
  <c r="DP11" i="3"/>
  <c r="DP101" i="3"/>
  <c r="DO101" i="3"/>
  <c r="AT71" i="3"/>
  <c r="DP19" i="3"/>
  <c r="DO84" i="3"/>
  <c r="DP84" i="3"/>
  <c r="AT74" i="3"/>
  <c r="AT73" i="3"/>
  <c r="DP56" i="3"/>
  <c r="DO56" i="3"/>
  <c r="DO69" i="3"/>
  <c r="DO96" i="3"/>
  <c r="DO115" i="3"/>
  <c r="DO30" i="3"/>
  <c r="DO75" i="3"/>
  <c r="AU141" i="3"/>
  <c r="AU87" i="3"/>
  <c r="AU134" i="3"/>
  <c r="AU54" i="3"/>
  <c r="AU140" i="3"/>
  <c r="AU98" i="3"/>
  <c r="AT133" i="3"/>
  <c r="AU21" i="3"/>
  <c r="AT105" i="3"/>
  <c r="DP81" i="3"/>
  <c r="AU136" i="3"/>
  <c r="DO85" i="3"/>
  <c r="AT85" i="3"/>
  <c r="AU36" i="3"/>
  <c r="AU110" i="3"/>
  <c r="AT128" i="3"/>
  <c r="DP111" i="3"/>
  <c r="DP126" i="3"/>
  <c r="DP67" i="3"/>
  <c r="DM146" i="3"/>
  <c r="DP146" i="3" s="1"/>
  <c r="DP92" i="3"/>
  <c r="DP102" i="3"/>
  <c r="DO71" i="3"/>
  <c r="DP57" i="3"/>
  <c r="DO141" i="3"/>
  <c r="DO50" i="3"/>
  <c r="AT50" i="3"/>
  <c r="DO134" i="3"/>
  <c r="DO114" i="3"/>
  <c r="AT114" i="3"/>
  <c r="DO54" i="3"/>
  <c r="DO130" i="3"/>
  <c r="AT130" i="3"/>
  <c r="DO103" i="3"/>
  <c r="DO100" i="3"/>
  <c r="AU100" i="3"/>
  <c r="DO133" i="3"/>
  <c r="DO129" i="3"/>
  <c r="AU129" i="3"/>
  <c r="DO81" i="3"/>
  <c r="DO119" i="3"/>
  <c r="AT119" i="3"/>
  <c r="DO136" i="3"/>
  <c r="DO37" i="3"/>
  <c r="DO60" i="3"/>
  <c r="AU14" i="3"/>
  <c r="DO124" i="3"/>
  <c r="AT124" i="3"/>
  <c r="DO73" i="3"/>
  <c r="DO63" i="3"/>
  <c r="DO137" i="3"/>
  <c r="AT137" i="3"/>
  <c r="DO140" i="3"/>
  <c r="DO125" i="3"/>
  <c r="AT125" i="3"/>
  <c r="DO58" i="3"/>
  <c r="AU58" i="3"/>
  <c r="DO32" i="3"/>
  <c r="AU32" i="3"/>
  <c r="DO110" i="3"/>
  <c r="DO28" i="3"/>
  <c r="DO128" i="3"/>
  <c r="AU94" i="3"/>
  <c r="AU127" i="3"/>
  <c r="AT127" i="3"/>
  <c r="DP88" i="3"/>
  <c r="DP13" i="3"/>
  <c r="DO42" i="3"/>
  <c r="DO87" i="3"/>
  <c r="DO46" i="3"/>
  <c r="AU46" i="3"/>
  <c r="DO98" i="3"/>
  <c r="DO105" i="3"/>
  <c r="DO120" i="3"/>
  <c r="DO62" i="3"/>
  <c r="DO36" i="3"/>
  <c r="DO14" i="3"/>
  <c r="DO112" i="3"/>
  <c r="AT112" i="3"/>
  <c r="DO29" i="3"/>
  <c r="AU29" i="3"/>
  <c r="AT88" i="3"/>
  <c r="AU20" i="3"/>
  <c r="AT104" i="3"/>
  <c r="DP61" i="3"/>
  <c r="DP59" i="3"/>
  <c r="AU59" i="3"/>
  <c r="AU77" i="3"/>
  <c r="AU35" i="3"/>
  <c r="AU55" i="3"/>
  <c r="AU89" i="3"/>
  <c r="AU9" i="3"/>
  <c r="DP113" i="3"/>
  <c r="AT113" i="3"/>
  <c r="AT72" i="3"/>
  <c r="AT23" i="3"/>
  <c r="AT39" i="3"/>
  <c r="AU16" i="3"/>
  <c r="AT106" i="3"/>
  <c r="AT52" i="3"/>
  <c r="AU44" i="3"/>
  <c r="AT111" i="3"/>
  <c r="DO76" i="3"/>
  <c r="DO108" i="3"/>
  <c r="DO138" i="3"/>
  <c r="DO41" i="3"/>
  <c r="AU41" i="3"/>
  <c r="DO21" i="3"/>
  <c r="DO38" i="3"/>
  <c r="DO127" i="3"/>
  <c r="DO57" i="3"/>
  <c r="DO20" i="3"/>
  <c r="DO61" i="3"/>
  <c r="AT61" i="3"/>
  <c r="DO59" i="3"/>
  <c r="DO132" i="3"/>
  <c r="AU132" i="3"/>
  <c r="DO33" i="3"/>
  <c r="DO35" i="3"/>
  <c r="DO53" i="3"/>
  <c r="AT53" i="3"/>
  <c r="DO107" i="3"/>
  <c r="DO10" i="3"/>
  <c r="DO45" i="3"/>
  <c r="AU45" i="3"/>
  <c r="DO89" i="3"/>
  <c r="DO118" i="3"/>
  <c r="AU118" i="3"/>
  <c r="DO113" i="3"/>
  <c r="DO95" i="3"/>
  <c r="DO72" i="3"/>
  <c r="DO92" i="3"/>
  <c r="AU92" i="3"/>
  <c r="DO39" i="3"/>
  <c r="DO82" i="3"/>
  <c r="DO65" i="3"/>
  <c r="AT65" i="3"/>
  <c r="DO106" i="3"/>
  <c r="DO52" i="3"/>
  <c r="DO126" i="3"/>
  <c r="AU126" i="3"/>
  <c r="DO74" i="3"/>
  <c r="DO26" i="3"/>
  <c r="DO94" i="3"/>
  <c r="DO51" i="3"/>
  <c r="AT51" i="3"/>
  <c r="DO99" i="3"/>
  <c r="DO9" i="3"/>
  <c r="DO66" i="3"/>
  <c r="AT66" i="3"/>
  <c r="DO121" i="3"/>
  <c r="AU121" i="3"/>
  <c r="DO111" i="3"/>
  <c r="DO15" i="3"/>
  <c r="AU43" i="3"/>
  <c r="AT70" i="3"/>
  <c r="AU123" i="3"/>
  <c r="AT64" i="3"/>
  <c r="AU102" i="3"/>
  <c r="DO34" i="3"/>
  <c r="AU34" i="3"/>
  <c r="DO55" i="3"/>
  <c r="AU135" i="3"/>
  <c r="AT7" i="3"/>
  <c r="DO24" i="3"/>
  <c r="DO47" i="3"/>
  <c r="DO88" i="3"/>
  <c r="DO104" i="3"/>
  <c r="DO83" i="3"/>
  <c r="DO78" i="3"/>
  <c r="DO67" i="3"/>
  <c r="AT67" i="3"/>
  <c r="DO68" i="3"/>
  <c r="AT68" i="3"/>
  <c r="DO16" i="3"/>
  <c r="AT40" i="3"/>
  <c r="DO27" i="3"/>
  <c r="AU27" i="3"/>
  <c r="AU91" i="3"/>
  <c r="DO135" i="3"/>
  <c r="AT93" i="3"/>
  <c r="AT79" i="3"/>
  <c r="DO43" i="3"/>
  <c r="DO91" i="3"/>
  <c r="DO19" i="3"/>
  <c r="AU19" i="3"/>
  <c r="DO70" i="3"/>
  <c r="AU31" i="3"/>
  <c r="AU116" i="3"/>
  <c r="DO123" i="3"/>
  <c r="DO139" i="3"/>
  <c r="DO12" i="3"/>
  <c r="AU12" i="3"/>
  <c r="DO64" i="3"/>
  <c r="DO102" i="3"/>
  <c r="AU25" i="3"/>
  <c r="DO7" i="3"/>
  <c r="DO97" i="3"/>
  <c r="AU97" i="3"/>
  <c r="DO142" i="3"/>
  <c r="AU142" i="3"/>
  <c r="DO44" i="3"/>
  <c r="DO117" i="3"/>
  <c r="DO79" i="3"/>
  <c r="DO31" i="3"/>
  <c r="DO116" i="3"/>
  <c r="DO49" i="3"/>
  <c r="DO109" i="3"/>
  <c r="DO77" i="3"/>
  <c r="DO13" i="3"/>
  <c r="AU13" i="3"/>
  <c r="DO17" i="3"/>
  <c r="DO40" i="3"/>
  <c r="DO22" i="3"/>
  <c r="AU22" i="3"/>
  <c r="DO93" i="3"/>
  <c r="DO86" i="3"/>
  <c r="AT86" i="3"/>
  <c r="DO23" i="3"/>
  <c r="DO8" i="3"/>
  <c r="DO25" i="3"/>
  <c r="AT87" i="3" l="1"/>
  <c r="AU78" i="3"/>
  <c r="AU56" i="3"/>
  <c r="AT16" i="3"/>
  <c r="AU23" i="3"/>
  <c r="AT13" i="3"/>
  <c r="AU67" i="3"/>
  <c r="AU53" i="3"/>
  <c r="AT129" i="3"/>
  <c r="AU93" i="3"/>
  <c r="AU88" i="3"/>
  <c r="AU72" i="3"/>
  <c r="AU17" i="3"/>
  <c r="AT58" i="3"/>
  <c r="AU125" i="3"/>
  <c r="AT100" i="3"/>
  <c r="AU50" i="3"/>
  <c r="AU51" i="3"/>
  <c r="AU95" i="3"/>
  <c r="AT59" i="3"/>
  <c r="AU103" i="3"/>
  <c r="AU120" i="3"/>
  <c r="AU47" i="3"/>
  <c r="AT34" i="3"/>
  <c r="AT31" i="3"/>
  <c r="AT22" i="3"/>
  <c r="AU11" i="3"/>
  <c r="AU101" i="3"/>
  <c r="AU99" i="3"/>
  <c r="AU15" i="3"/>
  <c r="AU105" i="3"/>
  <c r="AU60" i="3"/>
  <c r="AU108" i="3"/>
  <c r="AU30" i="3"/>
  <c r="AU68" i="3"/>
  <c r="AU42" i="3"/>
  <c r="AU65" i="3"/>
  <c r="AU61" i="3"/>
  <c r="AT41" i="3"/>
  <c r="AU112" i="3"/>
  <c r="AT89" i="3"/>
  <c r="AT21" i="3"/>
  <c r="AU26" i="3"/>
  <c r="AT142" i="3"/>
  <c r="AT27" i="3"/>
  <c r="AU63" i="3"/>
  <c r="AU122" i="3"/>
  <c r="AT126" i="3"/>
  <c r="AU38" i="3"/>
  <c r="AT9" i="3"/>
  <c r="AU75" i="3"/>
  <c r="AU104" i="3"/>
  <c r="AT35" i="3"/>
  <c r="AU64" i="3"/>
  <c r="AT110" i="3"/>
  <c r="AU85" i="3"/>
  <c r="AU81" i="3"/>
  <c r="AU48" i="3"/>
  <c r="AU80" i="3"/>
  <c r="AU40" i="3"/>
  <c r="AU106" i="3"/>
  <c r="AU113" i="3"/>
  <c r="AU49" i="3"/>
  <c r="AU83" i="3"/>
  <c r="AT76" i="3"/>
  <c r="AT46" i="3"/>
  <c r="AT82" i="3"/>
  <c r="AU137" i="3"/>
  <c r="AT12" i="3"/>
  <c r="AU37" i="3"/>
  <c r="AU130" i="3"/>
  <c r="AU128" i="3"/>
  <c r="AU70" i="3"/>
  <c r="AT57" i="3"/>
  <c r="AU62" i="3"/>
  <c r="AU133" i="3"/>
  <c r="AT134" i="3"/>
  <c r="DP143" i="3"/>
  <c r="AU8" i="3"/>
  <c r="AU79" i="3"/>
  <c r="AU86" i="3"/>
  <c r="AU117" i="3"/>
  <c r="AT63" i="3"/>
  <c r="AT122" i="3"/>
  <c r="AT49" i="3"/>
  <c r="AU66" i="3"/>
  <c r="AT123" i="3"/>
  <c r="AU76" i="3"/>
  <c r="AU39" i="3"/>
  <c r="AU107" i="3"/>
  <c r="AU33" i="3"/>
  <c r="AT20" i="3"/>
  <c r="AU119" i="3"/>
  <c r="AU114" i="3"/>
  <c r="AU57" i="3"/>
  <c r="AT116" i="3"/>
  <c r="DO146" i="3"/>
  <c r="AU109" i="3"/>
  <c r="AU7" i="3"/>
  <c r="DP145" i="3"/>
  <c r="AT94" i="3"/>
  <c r="AU90" i="3" l="1"/>
  <c r="AU96" i="3"/>
  <c r="AU84" i="3"/>
  <c r="AT84" i="3"/>
  <c r="AU69" i="3"/>
  <c r="AT69" i="3"/>
  <c r="AU115" i="3"/>
  <c r="AU131" i="3"/>
  <c r="AU6" i="3"/>
  <c r="AU18" i="3"/>
  <c r="DT97" i="3" l="1"/>
  <c r="DT30" i="3"/>
  <c r="DT101" i="3"/>
  <c r="DT56" i="3"/>
  <c r="DT42" i="3"/>
  <c r="DT18" i="3"/>
  <c r="AT117" i="3"/>
  <c r="DT11" i="3"/>
  <c r="AT120" i="3"/>
  <c r="AT56" i="3"/>
  <c r="AT136" i="3"/>
  <c r="AT10" i="3"/>
  <c r="AT95" i="3"/>
  <c r="AT55" i="3"/>
  <c r="AT44" i="3"/>
  <c r="AT36" i="3"/>
  <c r="AT97" i="3"/>
  <c r="DT19" i="3"/>
  <c r="AT19" i="3"/>
  <c r="DT6" i="3"/>
  <c r="DQ143" i="3"/>
  <c r="DT143" i="3" s="1"/>
  <c r="DT108" i="3"/>
  <c r="DT115" i="3"/>
  <c r="DT96" i="3"/>
  <c r="DQ146" i="3"/>
  <c r="AT14" i="3"/>
  <c r="DT120" i="3"/>
  <c r="DT62" i="3"/>
  <c r="DT32" i="3"/>
  <c r="AT140" i="3"/>
  <c r="AT121" i="3"/>
  <c r="AT43" i="3"/>
  <c r="AT17" i="3"/>
  <c r="DT45" i="3"/>
  <c r="DT10" i="3"/>
  <c r="DT55" i="3"/>
  <c r="AT33" i="3"/>
  <c r="AT29" i="3"/>
  <c r="AT135" i="3"/>
  <c r="AT37" i="3"/>
  <c r="AT38" i="3"/>
  <c r="DT43" i="3"/>
  <c r="AT102" i="3"/>
  <c r="AT132" i="3"/>
  <c r="AT6" i="3"/>
  <c r="DT131" i="3"/>
  <c r="DT138" i="3"/>
  <c r="AT78" i="3"/>
  <c r="DT83" i="3"/>
  <c r="AT83" i="3"/>
  <c r="DT99" i="3"/>
  <c r="AT99" i="3"/>
  <c r="DT141" i="3"/>
  <c r="AT141" i="3"/>
  <c r="DT47" i="3"/>
  <c r="AT47" i="3"/>
  <c r="DT37" i="3"/>
  <c r="DT78" i="3"/>
  <c r="DT75" i="3"/>
  <c r="DT90" i="3"/>
  <c r="DT80" i="3"/>
  <c r="DT24" i="3"/>
  <c r="DT54" i="3"/>
  <c r="DT140" i="3"/>
  <c r="DT136" i="3"/>
  <c r="DT121" i="3"/>
  <c r="DT95" i="3"/>
  <c r="DT107" i="3"/>
  <c r="DT98" i="3"/>
  <c r="DT33" i="3"/>
  <c r="DT117" i="3"/>
  <c r="DT44" i="3"/>
  <c r="DT29" i="3"/>
  <c r="DT135" i="3"/>
  <c r="DT36" i="3"/>
  <c r="DT102" i="3"/>
  <c r="AT109" i="3"/>
  <c r="DT132" i="3"/>
  <c r="AT91" i="3"/>
  <c r="DT8" i="3"/>
  <c r="DT14" i="3"/>
  <c r="DQ145" i="3"/>
  <c r="DT15" i="3"/>
  <c r="DT118" i="3"/>
  <c r="AT118" i="3"/>
  <c r="DT92" i="3"/>
  <c r="AT92" i="3"/>
  <c r="DT17" i="3"/>
  <c r="DT77" i="3"/>
  <c r="AT75" i="3"/>
  <c r="AT77" i="3"/>
  <c r="DT26" i="3"/>
  <c r="AT26" i="3"/>
  <c r="DT38" i="3"/>
  <c r="DT81" i="3"/>
  <c r="AT81" i="3"/>
  <c r="DT109" i="3"/>
  <c r="DT25" i="3"/>
  <c r="AT25" i="3"/>
  <c r="DT91" i="3"/>
  <c r="AT80" i="3" l="1"/>
  <c r="AT96" i="3"/>
  <c r="AT101" i="3"/>
  <c r="AT42" i="3"/>
  <c r="AQ146" i="3"/>
  <c r="AT98" i="3"/>
  <c r="AT48" i="3"/>
  <c r="AT62" i="3"/>
  <c r="AT30" i="3"/>
  <c r="AT15" i="3"/>
  <c r="AT90" i="3"/>
  <c r="AT108" i="3"/>
  <c r="AT45" i="3"/>
  <c r="AT32" i="3"/>
  <c r="AT8" i="3"/>
  <c r="AT107" i="3"/>
  <c r="AT115" i="3"/>
  <c r="AT131" i="3"/>
  <c r="AQ145" i="3"/>
  <c r="AT54" i="3"/>
  <c r="AT11" i="3"/>
  <c r="AT18" i="3"/>
  <c r="AQ143" i="3" l="1"/>
  <c r="DR145" i="3"/>
  <c r="DU145" i="3" s="1"/>
  <c r="DT139" i="3"/>
  <c r="AT139" i="3"/>
  <c r="AR145" i="3" l="1"/>
  <c r="AU145" i="3" s="1"/>
  <c r="AU139" i="3"/>
  <c r="DT145" i="3"/>
  <c r="AT145" i="3" l="1"/>
  <c r="AU138" i="3"/>
  <c r="AT138" i="3"/>
  <c r="AT28" i="3"/>
  <c r="AT24" i="3"/>
  <c r="AR146" i="3"/>
  <c r="AT146" i="3" s="1"/>
  <c r="AU28" i="3"/>
  <c r="DR146" i="3"/>
  <c r="DT146" i="3" s="1"/>
  <c r="DT28" i="3"/>
  <c r="AU146" i="3" l="1"/>
  <c r="DU146" i="3"/>
  <c r="AU24" i="3"/>
  <c r="AR143" i="3"/>
  <c r="AU143" i="3" l="1"/>
  <c r="AT143" i="3"/>
  <c r="L125" i="3"/>
  <c r="L31" i="3"/>
  <c r="L98" i="3"/>
  <c r="L130" i="3"/>
  <c r="L93" i="3"/>
  <c r="L99" i="3"/>
  <c r="L119" i="3"/>
  <c r="L28" i="3"/>
  <c r="L60" i="3"/>
  <c r="L74" i="3"/>
  <c r="L14" i="3"/>
  <c r="L53" i="3"/>
  <c r="L61" i="3"/>
  <c r="L109" i="3"/>
  <c r="L32" i="3"/>
  <c r="L137" i="3"/>
  <c r="L15" i="3"/>
  <c r="L133" i="3"/>
  <c r="L72" i="3"/>
  <c r="L83" i="3"/>
  <c r="L77" i="3"/>
  <c r="L19" i="3"/>
  <c r="L43" i="3"/>
  <c r="L132" i="3"/>
  <c r="L25" i="3"/>
  <c r="L49" i="3"/>
  <c r="L29" i="3"/>
  <c r="L116" i="3"/>
  <c r="L22" i="3"/>
  <c r="L79" i="3"/>
  <c r="L134" i="3"/>
  <c r="L95" i="3"/>
  <c r="L17" i="3"/>
  <c r="L106" i="3"/>
  <c r="L110" i="3"/>
  <c r="L27" i="3"/>
  <c r="L142" i="3"/>
  <c r="L120" i="3"/>
  <c r="L114" i="3"/>
  <c r="L76" i="3"/>
  <c r="L26" i="3"/>
  <c r="L35" i="3"/>
  <c r="L21" i="3"/>
  <c r="L103" i="3"/>
  <c r="L33" i="3"/>
  <c r="L88" i="3"/>
  <c r="L113" i="3"/>
  <c r="L78" i="3"/>
  <c r="L64" i="3"/>
  <c r="L123" i="3"/>
  <c r="L140" i="3"/>
  <c r="L38" i="3"/>
  <c r="L107" i="3"/>
  <c r="L141" i="3"/>
  <c r="L44" i="3"/>
  <c r="L139" i="3"/>
  <c r="K125" i="3"/>
  <c r="L9" i="3"/>
  <c r="K9" i="3"/>
  <c r="L117" i="3"/>
  <c r="K98" i="3"/>
  <c r="L128" i="3"/>
  <c r="K128" i="3"/>
  <c r="L112" i="3"/>
  <c r="K93" i="3"/>
  <c r="K46" i="3"/>
  <c r="L46" i="3"/>
  <c r="L34" i="3"/>
  <c r="K119" i="3"/>
  <c r="L52" i="3"/>
  <c r="K52" i="3"/>
  <c r="L126" i="3"/>
  <c r="K60" i="3"/>
  <c r="L41" i="3"/>
  <c r="K41" i="3"/>
  <c r="L50" i="3"/>
  <c r="K14" i="3"/>
  <c r="K45" i="3"/>
  <c r="L45" i="3"/>
  <c r="L8" i="3"/>
  <c r="L68" i="3"/>
  <c r="K109" i="3"/>
  <c r="L124" i="3"/>
  <c r="K124" i="3"/>
  <c r="L111" i="3"/>
  <c r="K137" i="3"/>
  <c r="K135" i="3"/>
  <c r="L135" i="3"/>
  <c r="L89" i="3"/>
  <c r="K133" i="3"/>
  <c r="K127" i="3"/>
  <c r="L127" i="3"/>
  <c r="L118" i="3"/>
  <c r="K83" i="3"/>
  <c r="K67" i="3"/>
  <c r="L67" i="3"/>
  <c r="L136" i="3"/>
  <c r="K19" i="3"/>
  <c r="K108" i="3"/>
  <c r="L108" i="3"/>
  <c r="L73" i="3"/>
  <c r="K132" i="3"/>
  <c r="K12" i="3"/>
  <c r="L12" i="3"/>
  <c r="L66" i="3"/>
  <c r="K49" i="3"/>
  <c r="L97" i="3"/>
  <c r="K97" i="3"/>
  <c r="L39" i="3"/>
  <c r="K116" i="3"/>
  <c r="K58" i="3"/>
  <c r="L58" i="3"/>
  <c r="L100" i="3"/>
  <c r="K79" i="3"/>
  <c r="L104" i="3"/>
  <c r="K104" i="3"/>
  <c r="K91" i="3"/>
  <c r="L91" i="3"/>
  <c r="L51" i="3"/>
  <c r="K95" i="3"/>
  <c r="K59" i="3"/>
  <c r="L59" i="3"/>
  <c r="L36" i="3"/>
  <c r="K106" i="3"/>
  <c r="L37" i="3"/>
  <c r="K37" i="3"/>
  <c r="L62" i="3"/>
  <c r="K27" i="3"/>
  <c r="K40" i="3"/>
  <c r="L40" i="3"/>
  <c r="L105" i="3"/>
  <c r="K120" i="3"/>
  <c r="K87" i="3"/>
  <c r="L87" i="3"/>
  <c r="L65" i="3"/>
  <c r="K76" i="3"/>
  <c r="K129" i="3"/>
  <c r="L129" i="3"/>
  <c r="L47" i="3"/>
  <c r="K35" i="3"/>
  <c r="L20" i="3"/>
  <c r="K20" i="3"/>
  <c r="L10" i="3"/>
  <c r="K103" i="3"/>
  <c r="K71" i="3"/>
  <c r="L71" i="3"/>
  <c r="L94" i="3"/>
  <c r="K88" i="3"/>
  <c r="K54" i="3"/>
  <c r="L54" i="3"/>
  <c r="L23" i="3"/>
  <c r="K78" i="3"/>
  <c r="L81" i="3"/>
  <c r="K81" i="3"/>
  <c r="L82" i="3"/>
  <c r="K123" i="3"/>
  <c r="L96" i="3"/>
  <c r="K96" i="3"/>
  <c r="L121" i="3"/>
  <c r="K38" i="3"/>
  <c r="K86" i="3"/>
  <c r="L86" i="3"/>
  <c r="L13" i="3"/>
  <c r="K141" i="3"/>
  <c r="K16" i="3"/>
  <c r="L16" i="3"/>
  <c r="L102" i="3"/>
  <c r="K139" i="3"/>
  <c r="L18" i="3"/>
  <c r="K18" i="3"/>
  <c r="K117" i="3"/>
  <c r="K34" i="3"/>
  <c r="K50" i="3"/>
  <c r="K68" i="3"/>
  <c r="K89" i="3"/>
  <c r="K136" i="3"/>
  <c r="K66" i="3"/>
  <c r="K100" i="3"/>
  <c r="L7" i="3"/>
  <c r="K51" i="3"/>
  <c r="K62" i="3"/>
  <c r="K65" i="3"/>
  <c r="K10" i="3"/>
  <c r="K23" i="3"/>
  <c r="K121" i="3"/>
  <c r="K102" i="3"/>
  <c r="L56" i="3"/>
  <c r="L69" i="3"/>
  <c r="L48" i="3"/>
  <c r="L70" i="3"/>
  <c r="L55" i="3"/>
  <c r="L24" i="3"/>
  <c r="L101" i="3"/>
  <c r="L6" i="3"/>
  <c r="L75" i="3"/>
  <c r="I146" i="3"/>
  <c r="K146" i="3" s="1"/>
  <c r="L11" i="3"/>
  <c r="L131" i="3"/>
  <c r="I145" i="3"/>
  <c r="L145" i="3" s="1"/>
  <c r="L138" i="3"/>
  <c r="K111" i="3"/>
  <c r="K73" i="3"/>
  <c r="K105" i="3"/>
  <c r="K94" i="3"/>
  <c r="K130" i="3"/>
  <c r="K28" i="3"/>
  <c r="K53" i="3"/>
  <c r="K32" i="3"/>
  <c r="K72" i="3"/>
  <c r="K43" i="3"/>
  <c r="K29" i="3"/>
  <c r="K17" i="3"/>
  <c r="K142" i="3"/>
  <c r="K26" i="3"/>
  <c r="K33" i="3"/>
  <c r="K64" i="3"/>
  <c r="K107" i="3"/>
  <c r="K56" i="3"/>
  <c r="L84" i="3"/>
  <c r="K84" i="3"/>
  <c r="L92" i="3"/>
  <c r="K48" i="3"/>
  <c r="L90" i="3"/>
  <c r="K90" i="3"/>
  <c r="L85" i="3"/>
  <c r="K55" i="3"/>
  <c r="K57" i="3"/>
  <c r="L57" i="3"/>
  <c r="L115" i="3"/>
  <c r="K101" i="3"/>
  <c r="K30" i="3"/>
  <c r="L30" i="3"/>
  <c r="L42" i="3"/>
  <c r="K75" i="3"/>
  <c r="L122" i="3"/>
  <c r="K11" i="3"/>
  <c r="K80" i="3"/>
  <c r="L80" i="3"/>
  <c r="L63" i="3"/>
  <c r="I143" i="3"/>
  <c r="K143" i="3" s="1"/>
  <c r="K112" i="3"/>
  <c r="K126" i="3"/>
  <c r="K118" i="3"/>
  <c r="K39" i="3"/>
  <c r="K36" i="3"/>
  <c r="K47" i="3"/>
  <c r="K82" i="3"/>
  <c r="K31" i="3"/>
  <c r="K61" i="3"/>
  <c r="K22" i="3"/>
  <c r="K114" i="3"/>
  <c r="K44" i="3"/>
  <c r="K70" i="3"/>
  <c r="K6" i="3"/>
  <c r="K131" i="3"/>
  <c r="K74" i="3"/>
  <c r="K77" i="3"/>
  <c r="K134" i="3"/>
  <c r="K140" i="3"/>
  <c r="K24" i="3"/>
  <c r="K25" i="3"/>
  <c r="K110" i="3"/>
  <c r="K13" i="3"/>
  <c r="K85" i="3"/>
  <c r="K42" i="3"/>
  <c r="K8" i="3"/>
  <c r="K63" i="3"/>
  <c r="K113" i="3"/>
  <c r="K69" i="3"/>
  <c r="K138" i="3"/>
  <c r="K99" i="3"/>
  <c r="K15" i="3"/>
  <c r="K21" i="3"/>
  <c r="K92" i="3"/>
  <c r="K115" i="3"/>
  <c r="K122" i="3"/>
  <c r="K7" i="3"/>
  <c r="L143" i="3" l="1"/>
  <c r="L146" i="3"/>
  <c r="K145" i="3"/>
</calcChain>
</file>

<file path=xl/comments1.xml><?xml version="1.0" encoding="utf-8"?>
<comments xmlns="http://schemas.openxmlformats.org/spreadsheetml/2006/main">
  <authors>
    <author>Ищенко Ольга Саидкуловна</author>
    <author>Пануева Светлана Александровна</author>
  </authors>
  <commentList>
    <comment ref="AQ53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на 2022 год утверждена в сумме 910,00 руб.</t>
        </r>
      </text>
    </comment>
    <comment ref="AR53" authorId="1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плата по соглашениям об установлении сервитута по состоянию на 01.07.2022 исполнена в сумме 902,92 руб.</t>
        </r>
      </text>
    </comment>
    <comment ref="AR57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по состоянию на 01.07.2022 исполнена в сумме -27,35</t>
        </r>
      </text>
    </comment>
    <comment ref="AR89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поступление прочих неналоговых доходов бюджетов сельских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сельского поселения, по состоянию на 01.07.2022 составило 1,88 руб.
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<sst xmlns="http://schemas.openxmlformats.org/spreadsheetml/2006/main" count="293" uniqueCount="175">
  <si>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</si>
  <si>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</si>
  <si>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</si>
  <si>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</si>
  <si>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</si>
  <si>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</si>
  <si>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</si>
  <si>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</si>
  <si>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</si>
  <si>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</si>
  <si>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</si>
  <si>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</si>
  <si>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</si>
  <si>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</si>
  <si>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</si>
  <si>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</si>
  <si>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</si>
  <si>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</si>
  <si>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</si>
  <si>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</si>
  <si>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</si>
  <si>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</si>
  <si>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</si>
  <si>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</si>
  <si>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</si>
  <si>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</si>
  <si>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</si>
  <si>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</si>
  <si>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</si>
  <si>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</si>
  <si>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</si>
  <si>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</si>
  <si>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</si>
  <si>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</si>
  <si>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</si>
  <si>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</si>
  <si>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</si>
  <si>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</si>
  <si>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</si>
  <si>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</si>
  <si>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</si>
  <si>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</si>
  <si>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</si>
  <si>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</si>
  <si>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</si>
  <si>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</si>
  <si>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</si>
  <si>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</si>
  <si>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</si>
  <si>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</si>
  <si>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</si>
  <si>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</si>
  <si>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</si>
  <si>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</si>
  <si>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</si>
  <si>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</si>
  <si>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</si>
  <si>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</si>
  <si>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</si>
  <si>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</si>
  <si>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</si>
  <si>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</si>
  <si>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</si>
  <si>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</si>
  <si>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</si>
  <si>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</si>
  <si>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</si>
  <si>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</si>
  <si>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</si>
  <si>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</si>
  <si>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</si>
  <si>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</si>
  <si>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</si>
  <si>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</si>
  <si>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</si>
  <si>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</si>
  <si>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</si>
  <si>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</si>
  <si>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</si>
  <si>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</si>
  <si>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</si>
  <si>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</si>
  <si>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</si>
  <si>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</si>
  <si>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</si>
  <si>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</si>
  <si>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</si>
  <si>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</si>
  <si>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</si>
  <si>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</si>
  <si>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</si>
  <si>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</si>
  <si>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</si>
  <si>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</si>
  <si>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</si>
  <si>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</si>
  <si>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</si>
  <si>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</si>
  <si>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</si>
  <si>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</si>
  <si>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</si>
  <si>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</si>
  <si>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</si>
  <si>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</si>
  <si>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</si>
  <si>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</si>
  <si>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</si>
  <si>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</si>
  <si>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</si>
  <si>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</si>
  <si>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</si>
  <si>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</si>
  <si>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</si>
  <si>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</si>
  <si>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</si>
  <si>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</si>
  <si>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</si>
  <si>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</si>
  <si>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</si>
  <si>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</si>
  <si>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</si>
  <si>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</si>
  <si>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</si>
  <si>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</si>
  <si>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</si>
  <si>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</si>
  <si>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</si>
  <si>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</si>
  <si>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</si>
  <si>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</si>
  <si>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</si>
  <si>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</si>
  <si>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</si>
  <si>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</si>
  <si>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</si>
  <si>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</si>
  <si>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</si>
  <si>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</si>
  <si>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</si>
  <si>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</si>
  <si>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</si>
  <si>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</si>
  <si>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</si>
  <si>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</si>
  <si>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</si>
  <si>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</si>
  <si>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</si>
  <si>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>Мытское сельское поселение</t>
  </si>
  <si>
    <t>Исполнение налоговых и неналоговых доходов бюджетов поселений на 01.07.2022 (рублей)</t>
  </si>
  <si>
    <t>Исполнено на 01.07.2022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</si>
  <si>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</si>
  <si>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</si>
  <si>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</si>
  <si>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</si>
  <si>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</si>
  <si>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</si>
  <si>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</si>
  <si>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</si>
  <si>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</si>
  <si>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</si>
  <si>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</si>
  <si>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</si>
  <si>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</si>
  <si>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</si>
  <si>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</si>
  <si>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</si>
  <si>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</si>
  <si>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</si>
  <si>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</si>
  <si>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</si>
  <si>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</si>
  <si>
    <t>Утверждено на 2023  год</t>
  </si>
  <si>
    <t>Исполнено на 01.07.2023</t>
  </si>
  <si>
    <t>Процент исполнения доходов на 01.07.2023</t>
  </si>
  <si>
    <t>Темп роста (снижения) (январь-июнь 2023 к январю-июню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</si>
</sst>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" fontId="11" fillId="0" borderId="6">
      <alignment horizontal="right"/>
    </xf>
    <xf numFmtId="0" fontId="12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19">
    <xf numFmtId="0" fontId="0" fillId="0" borderId="0" xfId="0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4" fillId="16" borderId="3" xfId="1" applyFont="1" applyFill="1" applyBorder="1" applyAlignment="1">
      <alignment vertical="top" wrapText="1" readingOrder="1"/>
    </xf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3" fillId="0" borderId="2" xfId="1" applyFont="1" applyBorder="1" applyAlignment="1">
      <alignment horizontal="justify" vertical="top"/>
    </xf>
    <xf numFmtId="4" fontId="4" fillId="16" borderId="2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top" wrapText="1"/>
    </xf>
    <xf numFmtId="4" fontId="3" fillId="15" borderId="2" xfId="1" applyNumberFormat="1" applyFont="1" applyFill="1" applyBorder="1" applyAlignment="1">
      <alignment horizontal="right" wrapText="1"/>
    </xf>
    <xf numFmtId="4" fontId="4" fillId="16" borderId="2" xfId="1" applyNumberFormat="1" applyFont="1" applyFill="1" applyBorder="1" applyAlignment="1">
      <alignment horizontal="right" shrinkToFit="1"/>
    </xf>
    <xf numFmtId="164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4" fontId="3" fillId="15" borderId="2" xfId="1" applyNumberFormat="1" applyFont="1" applyFill="1" applyBorder="1" applyAlignment="1">
      <alignment horizontal="right"/>
    </xf>
    <xf numFmtId="164" fontId="4" fillId="16" borderId="2" xfId="1" applyNumberFormat="1" applyFont="1" applyFill="1" applyBorder="1" applyAlignment="1">
      <alignment horizontal="right" shrinkToFit="1"/>
    </xf>
    <xf numFmtId="4" fontId="4" fillId="16" borderId="3" xfId="1" applyNumberFormat="1" applyFont="1" applyFill="1" applyBorder="1" applyAlignment="1">
      <alignment wrapText="1" readingOrder="1"/>
    </xf>
    <xf numFmtId="0" fontId="3" fillId="15" borderId="0" xfId="1" applyFont="1" applyFill="1"/>
    <xf numFmtId="4" fontId="4" fillId="16" borderId="2" xfId="1" applyNumberFormat="1" applyFont="1" applyFill="1" applyBorder="1" applyAlignment="1">
      <alignment wrapText="1" readingOrder="1"/>
    </xf>
    <xf numFmtId="4" fontId="10" fillId="0" borderId="2" xfId="0" applyNumberFormat="1" applyFont="1" applyBorder="1"/>
    <xf numFmtId="164" fontId="4" fillId="15" borderId="2" xfId="1" applyNumberFormat="1" applyFont="1" applyFill="1" applyBorder="1" applyAlignment="1">
      <alignment horizontal="right"/>
    </xf>
    <xf numFmtId="4" fontId="4" fillId="15" borderId="0" xfId="1" applyNumberFormat="1" applyFont="1" applyFill="1" applyBorder="1" applyAlignment="1">
      <alignment horizontal="right"/>
    </xf>
    <xf numFmtId="4" fontId="10" fillId="15" borderId="2" xfId="0" applyNumberFormat="1" applyFont="1" applyFill="1" applyBorder="1"/>
    <xf numFmtId="0" fontId="4" fillId="16" borderId="5" xfId="1" applyFont="1" applyFill="1" applyBorder="1" applyAlignment="1">
      <alignment horizontal="justify" vertical="center" wrapText="1"/>
    </xf>
    <xf numFmtId="0" fontId="9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wrapText="1"/>
    </xf>
    <xf numFmtId="164" fontId="3" fillId="16" borderId="2" xfId="1" applyNumberFormat="1" applyFont="1" applyFill="1" applyBorder="1" applyAlignment="1">
      <alignment horizontal="right"/>
    </xf>
    <xf numFmtId="0" fontId="3" fillId="0" borderId="3" xfId="1" applyFont="1" applyFill="1" applyBorder="1" applyAlignment="1">
      <alignment vertical="top" wrapText="1" readingOrder="1"/>
    </xf>
    <xf numFmtId="4" fontId="3" fillId="0" borderId="3" xfId="1" applyNumberFormat="1" applyFont="1" applyFill="1" applyBorder="1" applyAlignment="1">
      <alignment wrapText="1" readingOrder="1"/>
    </xf>
    <xf numFmtId="0" fontId="13" fillId="0" borderId="0" xfId="1" applyFont="1" applyAlignment="1">
      <alignment horizontal="justify"/>
    </xf>
    <xf numFmtId="0" fontId="13" fillId="0" borderId="0" xfId="1" applyFont="1"/>
    <xf numFmtId="0" fontId="3" fillId="0" borderId="0" xfId="1" applyFont="1" applyAlignment="1">
      <alignment vertical="top"/>
    </xf>
    <xf numFmtId="0" fontId="13" fillId="0" borderId="0" xfId="1" applyFont="1" applyAlignment="1">
      <alignment vertical="top"/>
    </xf>
    <xf numFmtId="0" fontId="8" fillId="0" borderId="0" xfId="1" applyFont="1"/>
    <xf numFmtId="0" fontId="14" fillId="0" borderId="0" xfId="1" applyFont="1"/>
    <xf numFmtId="0" fontId="13" fillId="15" borderId="0" xfId="1" applyFont="1" applyFill="1"/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4" fillId="16" borderId="5" xfId="1" applyFont="1" applyFill="1" applyBorder="1"/>
    <xf numFmtId="0" fontId="2" fillId="0" borderId="0" xfId="1" applyAlignment="1">
      <alignment horizontal="justify"/>
    </xf>
    <xf numFmtId="0" fontId="2" fillId="0" borderId="0" xfId="1"/>
    <xf numFmtId="4" fontId="0" fillId="0" borderId="2" xfId="0" applyNumberFormat="1" applyBorder="1"/>
    <xf numFmtId="4" fontId="14" fillId="15" borderId="2" xfId="1" applyNumberFormat="1" applyFont="1" applyFill="1" applyBorder="1"/>
    <xf numFmtId="4" fontId="4" fillId="15" borderId="0" xfId="1" applyNumberFormat="1" applyFont="1" applyFill="1" applyBorder="1"/>
    <xf numFmtId="164" fontId="4" fillId="15" borderId="0" xfId="1" applyNumberFormat="1" applyFont="1" applyFill="1" applyBorder="1" applyAlignment="1">
      <alignment horizontal="right"/>
    </xf>
    <xf numFmtId="4" fontId="14" fillId="15" borderId="0" xfId="1" applyNumberFormat="1" applyFont="1" applyFill="1" applyBorder="1"/>
    <xf numFmtId="0" fontId="8" fillId="0" borderId="2" xfId="1" applyFont="1" applyBorder="1"/>
    <xf numFmtId="4" fontId="4" fillId="16" borderId="2" xfId="1" applyNumberFormat="1" applyFont="1" applyFill="1" applyBorder="1" applyAlignment="1">
      <alignment horizontal="right"/>
    </xf>
    <xf numFmtId="10" fontId="4" fillId="16" borderId="2" xfId="1" applyNumberFormat="1" applyFont="1" applyFill="1" applyBorder="1" applyAlignment="1">
      <alignment horizontal="right"/>
    </xf>
    <xf numFmtId="9" fontId="4" fillId="16" borderId="2" xfId="1" applyNumberFormat="1" applyFont="1" applyFill="1" applyBorder="1" applyAlignment="1">
      <alignment horizontal="right"/>
    </xf>
    <xf numFmtId="14" fontId="19" fillId="0" borderId="0" xfId="1" applyNumberFormat="1" applyFont="1"/>
    <xf numFmtId="4" fontId="9" fillId="0" borderId="0" xfId="1" applyNumberFormat="1" applyFont="1" applyAlignment="1">
      <alignment vertical="top"/>
    </xf>
    <xf numFmtId="4" fontId="8" fillId="0" borderId="0" xfId="1" applyNumberFormat="1" applyFont="1" applyAlignment="1">
      <alignment vertical="top"/>
    </xf>
    <xf numFmtId="4" fontId="20" fillId="0" borderId="2" xfId="0" applyNumberFormat="1" applyFont="1" applyBorder="1"/>
    <xf numFmtId="0" fontId="2" fillId="0" borderId="0" xfId="1" applyFill="1"/>
    <xf numFmtId="4" fontId="10" fillId="0" borderId="2" xfId="0" applyNumberFormat="1" applyFont="1" applyFill="1" applyBorder="1"/>
    <xf numFmtId="4" fontId="9" fillId="0" borderId="0" xfId="1" applyNumberFormat="1" applyFont="1" applyFill="1" applyAlignment="1">
      <alignment vertical="top"/>
    </xf>
    <xf numFmtId="4" fontId="8" fillId="0" borderId="0" xfId="1" applyNumberFormat="1" applyFont="1" applyFill="1" applyAlignment="1">
      <alignment vertical="top"/>
    </xf>
    <xf numFmtId="0" fontId="13" fillId="0" borderId="0" xfId="1" applyFont="1" applyFill="1"/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  <xf numFmtId="0" fontId="19" fillId="0" borderId="7" xfId="1" applyFont="1" applyFill="1" applyBorder="1" applyAlignment="1">
      <alignment horizontal="left"/>
    </xf>
    <xf numFmtId="0" fontId="19" fillId="0" borderId="0" xfId="1" applyFont="1" applyAlignment="1">
      <alignment horizontal="left"/>
    </xf>
    <xf numFmtId="0" fontId="4" fillId="20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</cellXfs>
  <cellStyles count="6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FFFF00"/>
      <color rgb="FF99FFCC"/>
      <color rgb="FF99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U162"/>
  <sheetViews>
    <sheetView tabSelected="1" topLeftCell="A3" zoomScaleNormal="100" workbookViewId="0">
      <pane xSplit="2" ySplit="3" topLeftCell="AP141" activePane="bottomRight" state="frozen"/>
      <selection activeCell="A3" sqref="A3"/>
      <selection pane="topRight" activeCell="C3" sqref="C3"/>
      <selection pane="bottomLeft" activeCell="A6" sqref="A6"/>
      <selection pane="bottomRight" activeCell="AR145" sqref="AR145:AR146"/>
    </sheetView>
  </sheetViews>
  <sheetFormatPr defaultColWidth="9.140625" defaultRowHeight="12.75" outlineLevelRow="1" outlineLevelCol="1" x14ac:dyDescent="0.2"/>
  <cols>
    <col min="1" max="1" width="4.42578125" style="34" bestFit="1" customWidth="1"/>
    <col min="2" max="2" width="45.28515625" style="34" customWidth="1"/>
    <col min="3" max="3" width="19.5703125" style="34" customWidth="1"/>
    <col min="4" max="4" width="17.140625" style="34" customWidth="1"/>
    <col min="5" max="5" width="17.42578125" style="34" customWidth="1"/>
    <col min="6" max="7" width="12.7109375" style="34" customWidth="1"/>
    <col min="8" max="8" width="19.28515625" style="34" customWidth="1"/>
    <col min="9" max="9" width="17.7109375" style="34" customWidth="1"/>
    <col min="10" max="10" width="17.28515625" style="34" customWidth="1"/>
    <col min="11" max="11" width="12.7109375" style="34" customWidth="1"/>
    <col min="12" max="12" width="15.28515625" style="34" customWidth="1"/>
    <col min="13" max="13" width="18.28515625" style="44" customWidth="1"/>
    <col min="14" max="14" width="18" style="44" customWidth="1"/>
    <col min="15" max="15" width="17.7109375" style="34" customWidth="1"/>
    <col min="16" max="17" width="12.7109375" style="34" customWidth="1"/>
    <col min="18" max="18" width="18.28515625" style="44" customWidth="1"/>
    <col min="19" max="19" width="18" style="44" customWidth="1"/>
    <col min="20" max="20" width="19.7109375" style="34" customWidth="1"/>
    <col min="21" max="22" width="14.140625" style="34" customWidth="1"/>
    <col min="23" max="23" width="18.28515625" style="44" customWidth="1"/>
    <col min="24" max="24" width="18" style="44" customWidth="1"/>
    <col min="25" max="25" width="17.85546875" style="34" customWidth="1"/>
    <col min="26" max="27" width="15.5703125" style="34" customWidth="1"/>
    <col min="28" max="28" width="18.28515625" style="44" customWidth="1"/>
    <col min="29" max="29" width="18" style="44" customWidth="1"/>
    <col min="30" max="30" width="18.42578125" style="34" customWidth="1"/>
    <col min="31" max="32" width="12.7109375" style="34" customWidth="1"/>
    <col min="33" max="33" width="18.28515625" style="44" customWidth="1"/>
    <col min="34" max="34" width="18" style="44" customWidth="1"/>
    <col min="35" max="35" width="19.7109375" style="34" customWidth="1"/>
    <col min="36" max="37" width="12.7109375" style="34" customWidth="1"/>
    <col min="38" max="38" width="18.28515625" style="44" customWidth="1"/>
    <col min="39" max="39" width="18" style="44" customWidth="1"/>
    <col min="40" max="40" width="19.7109375" style="34" customWidth="1"/>
    <col min="41" max="41" width="12.7109375" style="34" customWidth="1"/>
    <col min="42" max="42" width="14.140625" style="34" customWidth="1"/>
    <col min="43" max="43" width="18" style="34" customWidth="1"/>
    <col min="44" max="44" width="17.140625" style="34" customWidth="1"/>
    <col min="45" max="45" width="17.28515625" style="34" customWidth="1"/>
    <col min="46" max="47" width="12.7109375" style="34" customWidth="1"/>
    <col min="48" max="48" width="18.28515625" style="44" customWidth="1"/>
    <col min="49" max="49" width="18" style="44" customWidth="1"/>
    <col min="50" max="50" width="17.140625" style="34" customWidth="1"/>
    <col min="51" max="52" width="12.7109375" style="34" customWidth="1"/>
    <col min="53" max="53" width="18.28515625" style="44" customWidth="1"/>
    <col min="54" max="54" width="18" style="44" customWidth="1"/>
    <col min="55" max="55" width="19.7109375" style="34" customWidth="1"/>
    <col min="56" max="57" width="12.7109375" style="34" customWidth="1"/>
    <col min="58" max="58" width="18.28515625" style="44" customWidth="1"/>
    <col min="59" max="59" width="18" style="44" customWidth="1"/>
    <col min="60" max="60" width="19.7109375" style="34" customWidth="1"/>
    <col min="61" max="62" width="12.7109375" style="34" customWidth="1"/>
    <col min="63" max="63" width="18.28515625" style="44" customWidth="1"/>
    <col min="64" max="64" width="18" style="44" customWidth="1"/>
    <col min="65" max="65" width="15" style="34" customWidth="1"/>
    <col min="66" max="67" width="12.7109375" style="34" customWidth="1"/>
    <col min="68" max="68" width="18.28515625" style="44" customWidth="1"/>
    <col min="69" max="69" width="18" style="44" customWidth="1"/>
    <col min="70" max="70" width="16" style="34" customWidth="1"/>
    <col min="71" max="72" width="12.7109375" style="34" customWidth="1"/>
    <col min="73" max="73" width="18.28515625" style="44" customWidth="1"/>
    <col min="74" max="74" width="18" style="44" customWidth="1"/>
    <col min="75" max="75" width="16.140625" style="34" customWidth="1"/>
    <col min="76" max="77" width="12.7109375" style="34" customWidth="1"/>
    <col min="78" max="78" width="18.28515625" style="44" customWidth="1"/>
    <col min="79" max="79" width="18" style="44" customWidth="1"/>
    <col min="80" max="80" width="16" style="34" customWidth="1"/>
    <col min="81" max="82" width="12.7109375" style="34" customWidth="1"/>
    <col min="83" max="83" width="15.5703125" style="34" customWidth="1"/>
    <col min="84" max="85" width="15.85546875" style="34" customWidth="1"/>
    <col min="86" max="87" width="12.7109375" style="34" customWidth="1"/>
    <col min="88" max="88" width="18.28515625" style="44" customWidth="1"/>
    <col min="89" max="89" width="18" style="44" customWidth="1"/>
    <col min="90" max="90" width="17" style="34" customWidth="1"/>
    <col min="91" max="92" width="12.7109375" style="34" customWidth="1"/>
    <col min="93" max="93" width="18.28515625" style="44" customWidth="1"/>
    <col min="94" max="94" width="18" style="44" customWidth="1"/>
    <col min="95" max="95" width="15" style="34" customWidth="1"/>
    <col min="96" max="97" width="12.7109375" style="34" customWidth="1"/>
    <col min="98" max="98" width="18.28515625" style="44" customWidth="1"/>
    <col min="99" max="99" width="18" style="44" customWidth="1"/>
    <col min="100" max="100" width="16.85546875" style="34" customWidth="1"/>
    <col min="101" max="102" width="12.7109375" style="34" customWidth="1"/>
    <col min="103" max="103" width="18.28515625" style="44" customWidth="1"/>
    <col min="104" max="104" width="18" style="44" customWidth="1"/>
    <col min="105" max="105" width="16" style="34" customWidth="1"/>
    <col min="106" max="107" width="12.7109375" style="34" customWidth="1"/>
    <col min="108" max="108" width="18.28515625" style="44" customWidth="1"/>
    <col min="109" max="109" width="18" style="44" customWidth="1"/>
    <col min="110" max="110" width="16.28515625" style="34" customWidth="1"/>
    <col min="111" max="112" width="14.28515625" style="34" customWidth="1"/>
    <col min="113" max="113" width="18" style="44" customWidth="1"/>
    <col min="114" max="114" width="17.7109375" style="34" customWidth="1"/>
    <col min="115" max="115" width="14.28515625" style="34" customWidth="1"/>
    <col min="116" max="116" width="18.28515625" style="44" customWidth="1"/>
    <col min="117" max="117" width="18" style="44" customWidth="1"/>
    <col min="118" max="118" width="14.7109375" style="34" customWidth="1"/>
    <col min="119" max="120" width="12.7109375" style="34" customWidth="1"/>
    <col min="121" max="121" width="18.28515625" style="44" customWidth="1"/>
    <col min="122" max="122" width="18" style="44" customWidth="1"/>
    <col min="123" max="123" width="14.7109375" style="44" customWidth="1" outlineLevel="1"/>
    <col min="124" max="125" width="12.7109375" style="44" customWidth="1" outlineLevel="1"/>
    <col min="126" max="16384" width="9.140625" style="34"/>
  </cols>
  <sheetData>
    <row r="1" spans="1:125" x14ac:dyDescent="0.2">
      <c r="A1" s="33" t="s">
        <v>113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3"/>
      <c r="N1" s="43"/>
      <c r="O1" s="33"/>
      <c r="P1" s="33"/>
      <c r="R1" s="43"/>
      <c r="S1" s="43"/>
      <c r="T1" s="33"/>
      <c r="W1" s="43"/>
      <c r="X1" s="43"/>
      <c r="Y1" s="33"/>
      <c r="AB1" s="43"/>
      <c r="AC1" s="43"/>
      <c r="AD1" s="33"/>
      <c r="AG1" s="43"/>
      <c r="AH1" s="43"/>
      <c r="AI1" s="33"/>
      <c r="AL1" s="43"/>
      <c r="AM1" s="43"/>
      <c r="AN1" s="33"/>
      <c r="AV1" s="43"/>
      <c r="AW1" s="43"/>
      <c r="AX1" s="33"/>
      <c r="BA1" s="43"/>
      <c r="BB1" s="43"/>
      <c r="BC1" s="33"/>
      <c r="BF1" s="43"/>
      <c r="BG1" s="43"/>
      <c r="BH1" s="33"/>
      <c r="BK1" s="43"/>
      <c r="BL1" s="43"/>
      <c r="BM1" s="33"/>
      <c r="BP1" s="43"/>
      <c r="BQ1" s="43"/>
      <c r="BR1" s="33"/>
      <c r="BU1" s="43"/>
      <c r="BV1" s="43"/>
      <c r="BW1" s="33"/>
      <c r="BZ1" s="43"/>
      <c r="CA1" s="43"/>
      <c r="CB1" s="33"/>
      <c r="CE1" s="33"/>
      <c r="CF1" s="33"/>
      <c r="CG1" s="33"/>
      <c r="CJ1" s="43"/>
      <c r="CK1" s="43"/>
      <c r="CL1" s="33"/>
      <c r="CO1" s="43"/>
      <c r="CP1" s="43"/>
      <c r="CQ1" s="33"/>
      <c r="CT1" s="43"/>
      <c r="CU1" s="43"/>
      <c r="CV1" s="33"/>
      <c r="CY1" s="43"/>
      <c r="CZ1" s="43"/>
      <c r="DA1" s="33"/>
      <c r="DD1" s="43"/>
      <c r="DE1" s="43"/>
      <c r="DF1" s="33"/>
      <c r="DI1" s="43"/>
      <c r="DJ1" s="33"/>
      <c r="DL1" s="43"/>
      <c r="DM1" s="43"/>
      <c r="DN1" s="33"/>
      <c r="DQ1" s="43"/>
      <c r="DR1" s="43"/>
      <c r="DS1" s="43"/>
    </row>
    <row r="2" spans="1:125" ht="26.25" customHeight="1" x14ac:dyDescent="0.2">
      <c r="A2" s="1"/>
      <c r="B2" s="1"/>
      <c r="C2" s="1"/>
      <c r="D2" s="1"/>
      <c r="E2" s="1"/>
      <c r="F2" s="1"/>
      <c r="G2" s="9" t="s">
        <v>148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  <c r="AK2" s="1"/>
      <c r="AL2" s="2"/>
      <c r="AM2" s="2"/>
      <c r="AN2" s="2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1"/>
      <c r="BA2" s="2"/>
      <c r="BB2" s="2"/>
      <c r="BC2" s="2"/>
      <c r="BD2" s="1"/>
      <c r="BE2" s="1"/>
      <c r="BF2" s="2"/>
      <c r="BG2" s="2"/>
      <c r="BH2" s="2"/>
      <c r="BI2" s="1"/>
      <c r="BJ2" s="1"/>
      <c r="BK2" s="2"/>
      <c r="BL2" s="2"/>
      <c r="BM2" s="2"/>
      <c r="BN2" s="1"/>
      <c r="BO2" s="1"/>
      <c r="BP2" s="2"/>
      <c r="BQ2" s="2"/>
      <c r="BR2" s="2"/>
      <c r="BS2" s="1"/>
      <c r="BT2" s="1"/>
      <c r="BU2" s="2"/>
      <c r="BV2" s="2"/>
      <c r="BW2" s="2"/>
      <c r="BX2" s="1"/>
      <c r="BY2" s="1"/>
      <c r="BZ2" s="2"/>
      <c r="CA2" s="2"/>
      <c r="CB2" s="2"/>
      <c r="CC2" s="1"/>
      <c r="CD2" s="1"/>
      <c r="CE2" s="2"/>
      <c r="CF2" s="2"/>
      <c r="CG2" s="2"/>
      <c r="CH2" s="1"/>
      <c r="CI2" s="1"/>
      <c r="CJ2" s="2"/>
      <c r="CK2" s="2"/>
      <c r="CL2" s="2"/>
      <c r="CM2" s="1"/>
      <c r="CN2" s="1"/>
      <c r="CO2" s="2"/>
      <c r="CP2" s="2"/>
      <c r="CQ2" s="2"/>
      <c r="CR2" s="1"/>
      <c r="CS2" s="1"/>
      <c r="CT2" s="2"/>
      <c r="CU2" s="2"/>
      <c r="CV2" s="2"/>
      <c r="CW2" s="1"/>
      <c r="CX2" s="1"/>
      <c r="CY2" s="2"/>
      <c r="CZ2" s="2"/>
      <c r="DA2" s="2"/>
      <c r="DB2" s="1"/>
      <c r="DC2" s="1"/>
      <c r="DD2" s="2"/>
      <c r="DE2" s="2"/>
      <c r="DF2" s="2"/>
      <c r="DG2" s="1"/>
      <c r="DH2" s="1"/>
      <c r="DI2" s="2"/>
      <c r="DJ2" s="2"/>
      <c r="DK2" s="1"/>
      <c r="DL2" s="2"/>
      <c r="DM2" s="2"/>
      <c r="DN2" s="2"/>
      <c r="DO2" s="1"/>
      <c r="DP2" s="1"/>
      <c r="DQ2" s="2"/>
      <c r="DR2" s="2"/>
      <c r="DS2" s="2"/>
      <c r="DT2" s="1"/>
      <c r="DU2" s="1"/>
    </row>
    <row r="3" spans="1:125" s="35" customFormat="1" ht="83.25" customHeight="1" x14ac:dyDescent="0.2">
      <c r="A3" s="7"/>
      <c r="B3" s="7"/>
      <c r="C3" s="96" t="s">
        <v>114</v>
      </c>
      <c r="D3" s="97"/>
      <c r="E3" s="97"/>
      <c r="F3" s="97"/>
      <c r="G3" s="97"/>
      <c r="H3" s="75" t="s">
        <v>115</v>
      </c>
      <c r="I3" s="76"/>
      <c r="J3" s="76"/>
      <c r="K3" s="76"/>
      <c r="L3" s="77"/>
      <c r="M3" s="63" t="s">
        <v>150</v>
      </c>
      <c r="N3" s="64"/>
      <c r="O3" s="64"/>
      <c r="P3" s="64"/>
      <c r="Q3" s="65"/>
      <c r="R3" s="98" t="s">
        <v>151</v>
      </c>
      <c r="S3" s="99"/>
      <c r="T3" s="99"/>
      <c r="U3" s="99"/>
      <c r="V3" s="100"/>
      <c r="W3" s="104" t="s">
        <v>152</v>
      </c>
      <c r="X3" s="105"/>
      <c r="Y3" s="105"/>
      <c r="Z3" s="105"/>
      <c r="AA3" s="106"/>
      <c r="AB3" s="107" t="s">
        <v>153</v>
      </c>
      <c r="AC3" s="108"/>
      <c r="AD3" s="108"/>
      <c r="AE3" s="108"/>
      <c r="AF3" s="109"/>
      <c r="AG3" s="69" t="s">
        <v>154</v>
      </c>
      <c r="AH3" s="70"/>
      <c r="AI3" s="70"/>
      <c r="AJ3" s="70"/>
      <c r="AK3" s="71"/>
      <c r="AL3" s="72" t="s">
        <v>155</v>
      </c>
      <c r="AM3" s="73"/>
      <c r="AN3" s="73"/>
      <c r="AO3" s="73"/>
      <c r="AP3" s="74"/>
      <c r="AQ3" s="75" t="s">
        <v>116</v>
      </c>
      <c r="AR3" s="76"/>
      <c r="AS3" s="76"/>
      <c r="AT3" s="76"/>
      <c r="AU3" s="77"/>
      <c r="AV3" s="110" t="s">
        <v>156</v>
      </c>
      <c r="AW3" s="111"/>
      <c r="AX3" s="111"/>
      <c r="AY3" s="111"/>
      <c r="AZ3" s="112"/>
      <c r="BA3" s="113" t="s">
        <v>157</v>
      </c>
      <c r="BB3" s="114"/>
      <c r="BC3" s="114"/>
      <c r="BD3" s="114"/>
      <c r="BE3" s="114"/>
      <c r="BF3" s="115" t="s">
        <v>158</v>
      </c>
      <c r="BG3" s="116"/>
      <c r="BH3" s="116"/>
      <c r="BI3" s="116"/>
      <c r="BJ3" s="117"/>
      <c r="BK3" s="78" t="s">
        <v>117</v>
      </c>
      <c r="BL3" s="79"/>
      <c r="BM3" s="79"/>
      <c r="BN3" s="79"/>
      <c r="BO3" s="80"/>
      <c r="BP3" s="84" t="s">
        <v>159</v>
      </c>
      <c r="BQ3" s="85"/>
      <c r="BR3" s="85"/>
      <c r="BS3" s="85"/>
      <c r="BT3" s="86"/>
      <c r="BU3" s="87" t="s">
        <v>160</v>
      </c>
      <c r="BV3" s="88"/>
      <c r="BW3" s="88"/>
      <c r="BX3" s="88"/>
      <c r="BY3" s="89"/>
      <c r="BZ3" s="90" t="s">
        <v>161</v>
      </c>
      <c r="CA3" s="91"/>
      <c r="CB3" s="91"/>
      <c r="CC3" s="91"/>
      <c r="CD3" s="92"/>
      <c r="CE3" s="81" t="s">
        <v>162</v>
      </c>
      <c r="CF3" s="82"/>
      <c r="CG3" s="82"/>
      <c r="CH3" s="82"/>
      <c r="CI3" s="83"/>
      <c r="CJ3" s="66" t="s">
        <v>163</v>
      </c>
      <c r="CK3" s="67"/>
      <c r="CL3" s="67"/>
      <c r="CM3" s="67"/>
      <c r="CN3" s="68"/>
      <c r="CO3" s="66" t="s">
        <v>164</v>
      </c>
      <c r="CP3" s="67"/>
      <c r="CQ3" s="67"/>
      <c r="CR3" s="67"/>
      <c r="CS3" s="68"/>
      <c r="CT3" s="101" t="s">
        <v>165</v>
      </c>
      <c r="CU3" s="102"/>
      <c r="CV3" s="102"/>
      <c r="CW3" s="102"/>
      <c r="CX3" s="103"/>
      <c r="CY3" s="72" t="s">
        <v>166</v>
      </c>
      <c r="CZ3" s="73"/>
      <c r="DA3" s="73"/>
      <c r="DB3" s="73"/>
      <c r="DC3" s="74"/>
      <c r="DD3" s="69" t="s">
        <v>167</v>
      </c>
      <c r="DE3" s="70"/>
      <c r="DF3" s="70"/>
      <c r="DG3" s="70"/>
      <c r="DH3" s="71"/>
      <c r="DI3" s="63" t="s">
        <v>168</v>
      </c>
      <c r="DJ3" s="64"/>
      <c r="DK3" s="65"/>
      <c r="DL3" s="118" t="s">
        <v>169</v>
      </c>
      <c r="DM3" s="118"/>
      <c r="DN3" s="118"/>
      <c r="DO3" s="118"/>
      <c r="DP3" s="118"/>
      <c r="DQ3" s="95" t="s">
        <v>170</v>
      </c>
      <c r="DR3" s="95"/>
      <c r="DS3" s="95"/>
      <c r="DT3" s="95"/>
      <c r="DU3" s="95"/>
    </row>
    <row r="4" spans="1:125" s="36" customFormat="1" ht="90" x14ac:dyDescent="0.2">
      <c r="A4" s="7"/>
      <c r="B4" s="13" t="s">
        <v>118</v>
      </c>
      <c r="C4" s="28" t="s">
        <v>171</v>
      </c>
      <c r="D4" s="28" t="s">
        <v>172</v>
      </c>
      <c r="E4" s="28" t="s">
        <v>149</v>
      </c>
      <c r="F4" s="28" t="s">
        <v>173</v>
      </c>
      <c r="G4" s="28" t="s">
        <v>174</v>
      </c>
      <c r="H4" s="28" t="s">
        <v>171</v>
      </c>
      <c r="I4" s="28" t="s">
        <v>172</v>
      </c>
      <c r="J4" s="28" t="s">
        <v>149</v>
      </c>
      <c r="K4" s="28" t="s">
        <v>173</v>
      </c>
      <c r="L4" s="28" t="s">
        <v>174</v>
      </c>
      <c r="M4" s="28" t="s">
        <v>171</v>
      </c>
      <c r="N4" s="28" t="s">
        <v>172</v>
      </c>
      <c r="O4" s="28" t="s">
        <v>149</v>
      </c>
      <c r="P4" s="28" t="s">
        <v>173</v>
      </c>
      <c r="Q4" s="28" t="s">
        <v>174</v>
      </c>
      <c r="R4" s="28" t="s">
        <v>171</v>
      </c>
      <c r="S4" s="28" t="s">
        <v>172</v>
      </c>
      <c r="T4" s="28" t="s">
        <v>149</v>
      </c>
      <c r="U4" s="28" t="s">
        <v>173</v>
      </c>
      <c r="V4" s="28" t="s">
        <v>174</v>
      </c>
      <c r="W4" s="28" t="s">
        <v>171</v>
      </c>
      <c r="X4" s="28" t="s">
        <v>172</v>
      </c>
      <c r="Y4" s="28" t="s">
        <v>149</v>
      </c>
      <c r="Z4" s="28" t="s">
        <v>173</v>
      </c>
      <c r="AA4" s="28" t="s">
        <v>174</v>
      </c>
      <c r="AB4" s="28" t="s">
        <v>171</v>
      </c>
      <c r="AC4" s="28" t="s">
        <v>172</v>
      </c>
      <c r="AD4" s="28" t="s">
        <v>149</v>
      </c>
      <c r="AE4" s="28" t="s">
        <v>173</v>
      </c>
      <c r="AF4" s="28" t="s">
        <v>174</v>
      </c>
      <c r="AG4" s="28" t="s">
        <v>171</v>
      </c>
      <c r="AH4" s="28" t="s">
        <v>172</v>
      </c>
      <c r="AI4" s="28" t="s">
        <v>149</v>
      </c>
      <c r="AJ4" s="28" t="s">
        <v>173</v>
      </c>
      <c r="AK4" s="28" t="s">
        <v>174</v>
      </c>
      <c r="AL4" s="28" t="s">
        <v>171</v>
      </c>
      <c r="AM4" s="28" t="s">
        <v>172</v>
      </c>
      <c r="AN4" s="28" t="s">
        <v>149</v>
      </c>
      <c r="AO4" s="28" t="s">
        <v>173</v>
      </c>
      <c r="AP4" s="28" t="s">
        <v>174</v>
      </c>
      <c r="AQ4" s="28" t="s">
        <v>171</v>
      </c>
      <c r="AR4" s="28" t="s">
        <v>172</v>
      </c>
      <c r="AS4" s="28" t="s">
        <v>149</v>
      </c>
      <c r="AT4" s="28" t="s">
        <v>173</v>
      </c>
      <c r="AU4" s="28" t="s">
        <v>174</v>
      </c>
      <c r="AV4" s="28" t="s">
        <v>171</v>
      </c>
      <c r="AW4" s="28" t="s">
        <v>172</v>
      </c>
      <c r="AX4" s="28" t="s">
        <v>149</v>
      </c>
      <c r="AY4" s="28" t="s">
        <v>173</v>
      </c>
      <c r="AZ4" s="28" t="s">
        <v>174</v>
      </c>
      <c r="BA4" s="28" t="s">
        <v>171</v>
      </c>
      <c r="BB4" s="28" t="s">
        <v>172</v>
      </c>
      <c r="BC4" s="28" t="s">
        <v>149</v>
      </c>
      <c r="BD4" s="28" t="s">
        <v>173</v>
      </c>
      <c r="BE4" s="28" t="s">
        <v>174</v>
      </c>
      <c r="BF4" s="28" t="s">
        <v>171</v>
      </c>
      <c r="BG4" s="28" t="s">
        <v>172</v>
      </c>
      <c r="BH4" s="28" t="s">
        <v>149</v>
      </c>
      <c r="BI4" s="28" t="s">
        <v>173</v>
      </c>
      <c r="BJ4" s="28" t="s">
        <v>174</v>
      </c>
      <c r="BK4" s="28" t="s">
        <v>171</v>
      </c>
      <c r="BL4" s="28" t="s">
        <v>172</v>
      </c>
      <c r="BM4" s="28" t="s">
        <v>149</v>
      </c>
      <c r="BN4" s="28" t="s">
        <v>173</v>
      </c>
      <c r="BO4" s="28" t="s">
        <v>174</v>
      </c>
      <c r="BP4" s="28" t="s">
        <v>171</v>
      </c>
      <c r="BQ4" s="28" t="s">
        <v>172</v>
      </c>
      <c r="BR4" s="28" t="s">
        <v>149</v>
      </c>
      <c r="BS4" s="28" t="s">
        <v>173</v>
      </c>
      <c r="BT4" s="28" t="s">
        <v>174</v>
      </c>
      <c r="BU4" s="28" t="s">
        <v>171</v>
      </c>
      <c r="BV4" s="28" t="s">
        <v>172</v>
      </c>
      <c r="BW4" s="28" t="s">
        <v>149</v>
      </c>
      <c r="BX4" s="28" t="s">
        <v>173</v>
      </c>
      <c r="BY4" s="28" t="s">
        <v>174</v>
      </c>
      <c r="BZ4" s="28" t="s">
        <v>171</v>
      </c>
      <c r="CA4" s="28" t="s">
        <v>172</v>
      </c>
      <c r="CB4" s="28" t="s">
        <v>149</v>
      </c>
      <c r="CC4" s="28" t="s">
        <v>173</v>
      </c>
      <c r="CD4" s="28" t="s">
        <v>174</v>
      </c>
      <c r="CE4" s="28" t="s">
        <v>171</v>
      </c>
      <c r="CF4" s="28" t="s">
        <v>172</v>
      </c>
      <c r="CG4" s="28" t="s">
        <v>149</v>
      </c>
      <c r="CH4" s="28" t="s">
        <v>173</v>
      </c>
      <c r="CI4" s="28" t="s">
        <v>174</v>
      </c>
      <c r="CJ4" s="28" t="s">
        <v>171</v>
      </c>
      <c r="CK4" s="28" t="s">
        <v>172</v>
      </c>
      <c r="CL4" s="28" t="s">
        <v>149</v>
      </c>
      <c r="CM4" s="28" t="s">
        <v>173</v>
      </c>
      <c r="CN4" s="28" t="s">
        <v>174</v>
      </c>
      <c r="CO4" s="28" t="s">
        <v>171</v>
      </c>
      <c r="CP4" s="28" t="s">
        <v>172</v>
      </c>
      <c r="CQ4" s="28" t="s">
        <v>149</v>
      </c>
      <c r="CR4" s="28" t="s">
        <v>173</v>
      </c>
      <c r="CS4" s="28" t="s">
        <v>174</v>
      </c>
      <c r="CT4" s="28" t="s">
        <v>171</v>
      </c>
      <c r="CU4" s="28" t="s">
        <v>172</v>
      </c>
      <c r="CV4" s="28" t="s">
        <v>149</v>
      </c>
      <c r="CW4" s="28" t="s">
        <v>173</v>
      </c>
      <c r="CX4" s="28" t="s">
        <v>174</v>
      </c>
      <c r="CY4" s="28" t="s">
        <v>171</v>
      </c>
      <c r="CZ4" s="28" t="s">
        <v>172</v>
      </c>
      <c r="DA4" s="28" t="s">
        <v>149</v>
      </c>
      <c r="DB4" s="28" t="s">
        <v>173</v>
      </c>
      <c r="DC4" s="28" t="s">
        <v>174</v>
      </c>
      <c r="DD4" s="28" t="s">
        <v>171</v>
      </c>
      <c r="DE4" s="28" t="s">
        <v>172</v>
      </c>
      <c r="DF4" s="28" t="s">
        <v>149</v>
      </c>
      <c r="DG4" s="28" t="s">
        <v>173</v>
      </c>
      <c r="DH4" s="28" t="s">
        <v>174</v>
      </c>
      <c r="DI4" s="28" t="s">
        <v>172</v>
      </c>
      <c r="DJ4" s="28" t="s">
        <v>149</v>
      </c>
      <c r="DK4" s="28" t="s">
        <v>174</v>
      </c>
      <c r="DL4" s="28" t="s">
        <v>171</v>
      </c>
      <c r="DM4" s="28" t="s">
        <v>172</v>
      </c>
      <c r="DN4" s="28" t="s">
        <v>149</v>
      </c>
      <c r="DO4" s="28" t="s">
        <v>173</v>
      </c>
      <c r="DP4" s="28" t="s">
        <v>174</v>
      </c>
      <c r="DQ4" s="28" t="s">
        <v>171</v>
      </c>
      <c r="DR4" s="28" t="s">
        <v>172</v>
      </c>
      <c r="DS4" s="28" t="s">
        <v>149</v>
      </c>
      <c r="DT4" s="28" t="s">
        <v>173</v>
      </c>
      <c r="DU4" s="28" t="s">
        <v>174</v>
      </c>
    </row>
    <row r="5" spans="1:125" s="37" customFormat="1" ht="18" customHeight="1" x14ac:dyDescent="0.2">
      <c r="A5" s="3" t="s">
        <v>119</v>
      </c>
      <c r="B5" s="3" t="s">
        <v>120</v>
      </c>
      <c r="C5" s="3">
        <v>1</v>
      </c>
      <c r="D5" s="3">
        <f>C5+1</f>
        <v>2</v>
      </c>
      <c r="E5" s="3">
        <f>D5+1</f>
        <v>3</v>
      </c>
      <c r="F5" s="3">
        <f t="shared" ref="F5:AA5" si="0">E5+1</f>
        <v>4</v>
      </c>
      <c r="G5" s="3">
        <f t="shared" si="0"/>
        <v>5</v>
      </c>
      <c r="H5" s="3">
        <f t="shared" si="0"/>
        <v>6</v>
      </c>
      <c r="I5" s="3">
        <f t="shared" si="0"/>
        <v>7</v>
      </c>
      <c r="J5" s="3">
        <f t="shared" si="0"/>
        <v>8</v>
      </c>
      <c r="K5" s="3">
        <f t="shared" si="0"/>
        <v>9</v>
      </c>
      <c r="L5" s="3">
        <f t="shared" si="0"/>
        <v>10</v>
      </c>
      <c r="M5" s="3">
        <f t="shared" si="0"/>
        <v>11</v>
      </c>
      <c r="N5" s="3">
        <f t="shared" si="0"/>
        <v>12</v>
      </c>
      <c r="O5" s="3">
        <f t="shared" ref="O5" si="1">N5+1</f>
        <v>13</v>
      </c>
      <c r="P5" s="3">
        <f t="shared" si="0"/>
        <v>14</v>
      </c>
      <c r="Q5" s="3">
        <f t="shared" si="0"/>
        <v>15</v>
      </c>
      <c r="R5" s="3">
        <f t="shared" ref="R5" si="2">Q5+1</f>
        <v>16</v>
      </c>
      <c r="S5" s="3">
        <f t="shared" ref="S5" si="3">R5+1</f>
        <v>17</v>
      </c>
      <c r="T5" s="3">
        <f t="shared" ref="T5" si="4">S5+1</f>
        <v>18</v>
      </c>
      <c r="U5" s="3">
        <f t="shared" si="0"/>
        <v>19</v>
      </c>
      <c r="V5" s="3">
        <f t="shared" si="0"/>
        <v>20</v>
      </c>
      <c r="W5" s="3">
        <f t="shared" ref="W5" si="5">V5+1</f>
        <v>21</v>
      </c>
      <c r="X5" s="3">
        <f t="shared" ref="X5" si="6">W5+1</f>
        <v>22</v>
      </c>
      <c r="Y5" s="3">
        <f t="shared" ref="Y5" si="7">X5+1</f>
        <v>23</v>
      </c>
      <c r="Z5" s="3">
        <f t="shared" si="0"/>
        <v>24</v>
      </c>
      <c r="AA5" s="3">
        <f t="shared" si="0"/>
        <v>25</v>
      </c>
      <c r="AB5" s="3">
        <f t="shared" ref="AB5" si="8">AA5+1</f>
        <v>26</v>
      </c>
      <c r="AC5" s="3">
        <f t="shared" ref="AC5" si="9">AB5+1</f>
        <v>27</v>
      </c>
      <c r="AD5" s="3">
        <f t="shared" ref="AD5" si="10">AC5+1</f>
        <v>28</v>
      </c>
      <c r="AE5" s="3">
        <f t="shared" ref="AE5" si="11">AD5+1</f>
        <v>29</v>
      </c>
      <c r="AF5" s="3">
        <f t="shared" ref="AF5" si="12">AE5+1</f>
        <v>30</v>
      </c>
      <c r="AG5" s="3">
        <f t="shared" ref="AG5" si="13">AF5+1</f>
        <v>31</v>
      </c>
      <c r="AH5" s="3">
        <f t="shared" ref="AH5" si="14">AG5+1</f>
        <v>32</v>
      </c>
      <c r="AI5" s="3">
        <f t="shared" ref="AI5" si="15">AH5+1</f>
        <v>33</v>
      </c>
      <c r="AJ5" s="3">
        <f t="shared" ref="AJ5" si="16">AI5+1</f>
        <v>34</v>
      </c>
      <c r="AK5" s="3">
        <f t="shared" ref="AK5" si="17">AJ5+1</f>
        <v>35</v>
      </c>
      <c r="AL5" s="3">
        <f t="shared" ref="AL5" si="18">AK5+1</f>
        <v>36</v>
      </c>
      <c r="AM5" s="3">
        <f t="shared" ref="AM5" si="19">AL5+1</f>
        <v>37</v>
      </c>
      <c r="AN5" s="3">
        <f t="shared" ref="AN5" si="20">AM5+1</f>
        <v>38</v>
      </c>
      <c r="AO5" s="3">
        <f t="shared" ref="AO5" si="21">AN5+1</f>
        <v>39</v>
      </c>
      <c r="AP5" s="3">
        <f t="shared" ref="AP5" si="22">AO5+1</f>
        <v>40</v>
      </c>
      <c r="AQ5" s="3">
        <f t="shared" ref="AQ5" si="23">AP5+1</f>
        <v>41</v>
      </c>
      <c r="AR5" s="3">
        <f t="shared" ref="AR5" si="24">AQ5+1</f>
        <v>42</v>
      </c>
      <c r="AS5" s="3">
        <f t="shared" ref="AS5" si="25">AR5+1</f>
        <v>43</v>
      </c>
      <c r="AT5" s="3">
        <f t="shared" ref="AT5" si="26">AS5+1</f>
        <v>44</v>
      </c>
      <c r="AU5" s="3">
        <f t="shared" ref="AU5" si="27">AT5+1</f>
        <v>45</v>
      </c>
      <c r="AV5" s="3">
        <f t="shared" ref="AV5" si="28">AU5+1</f>
        <v>46</v>
      </c>
      <c r="AW5" s="3">
        <f t="shared" ref="AW5" si="29">AV5+1</f>
        <v>47</v>
      </c>
      <c r="AX5" s="3">
        <f t="shared" ref="AX5" si="30">AW5+1</f>
        <v>48</v>
      </c>
      <c r="AY5" s="3">
        <f t="shared" ref="AY5" si="31">AX5+1</f>
        <v>49</v>
      </c>
      <c r="AZ5" s="3">
        <f t="shared" ref="AZ5" si="32">AY5+1</f>
        <v>50</v>
      </c>
      <c r="BA5" s="3">
        <f t="shared" ref="BA5" si="33">AZ5+1</f>
        <v>51</v>
      </c>
      <c r="BB5" s="3">
        <f t="shared" ref="BB5" si="34">BA5+1</f>
        <v>52</v>
      </c>
      <c r="BC5" s="3">
        <f t="shared" ref="BC5" si="35">BB5+1</f>
        <v>53</v>
      </c>
      <c r="BD5" s="3">
        <f t="shared" ref="BD5" si="36">BC5+1</f>
        <v>54</v>
      </c>
      <c r="BE5" s="3">
        <f t="shared" ref="BE5" si="37">BD5+1</f>
        <v>55</v>
      </c>
      <c r="BF5" s="3">
        <f t="shared" ref="BF5" si="38">BE5+1</f>
        <v>56</v>
      </c>
      <c r="BG5" s="3">
        <f t="shared" ref="BG5" si="39">BF5+1</f>
        <v>57</v>
      </c>
      <c r="BH5" s="3">
        <f t="shared" ref="BH5" si="40">BG5+1</f>
        <v>58</v>
      </c>
      <c r="BI5" s="3">
        <f t="shared" ref="BI5" si="41">BH5+1</f>
        <v>59</v>
      </c>
      <c r="BJ5" s="3">
        <f t="shared" ref="BJ5" si="42">BI5+1</f>
        <v>60</v>
      </c>
      <c r="BK5" s="3">
        <f t="shared" ref="BK5" si="43">BJ5+1</f>
        <v>61</v>
      </c>
      <c r="BL5" s="3">
        <f t="shared" ref="BL5" si="44">BK5+1</f>
        <v>62</v>
      </c>
      <c r="BM5" s="3">
        <f t="shared" ref="BM5" si="45">BL5+1</f>
        <v>63</v>
      </c>
      <c r="BN5" s="3">
        <f t="shared" ref="BN5" si="46">BM5+1</f>
        <v>64</v>
      </c>
      <c r="BO5" s="3">
        <f t="shared" ref="BO5" si="47">BN5+1</f>
        <v>65</v>
      </c>
      <c r="BP5" s="3">
        <f t="shared" ref="BP5" si="48">BO5+1</f>
        <v>66</v>
      </c>
      <c r="BQ5" s="3">
        <f t="shared" ref="BQ5" si="49">BP5+1</f>
        <v>67</v>
      </c>
      <c r="BR5" s="3">
        <f t="shared" ref="BR5" si="50">BQ5+1</f>
        <v>68</v>
      </c>
      <c r="BS5" s="3">
        <f t="shared" ref="BS5" si="51">BR5+1</f>
        <v>69</v>
      </c>
      <c r="BT5" s="3">
        <f t="shared" ref="BT5" si="52">BS5+1</f>
        <v>70</v>
      </c>
      <c r="BU5" s="3">
        <f t="shared" ref="BU5" si="53">BT5+1</f>
        <v>71</v>
      </c>
      <c r="BV5" s="3">
        <f t="shared" ref="BV5" si="54">BU5+1</f>
        <v>72</v>
      </c>
      <c r="BW5" s="3">
        <f t="shared" ref="BW5" si="55">BV5+1</f>
        <v>73</v>
      </c>
      <c r="BX5" s="3">
        <f t="shared" ref="BX5" si="56">BW5+1</f>
        <v>74</v>
      </c>
      <c r="BY5" s="3">
        <f t="shared" ref="BY5" si="57">BX5+1</f>
        <v>75</v>
      </c>
      <c r="BZ5" s="3">
        <f t="shared" ref="BZ5" si="58">BY5+1</f>
        <v>76</v>
      </c>
      <c r="CA5" s="3">
        <f t="shared" ref="CA5" si="59">BZ5+1</f>
        <v>77</v>
      </c>
      <c r="CB5" s="3">
        <f t="shared" ref="CB5" si="60">CA5+1</f>
        <v>78</v>
      </c>
      <c r="CC5" s="3">
        <f t="shared" ref="CC5" si="61">CB5+1</f>
        <v>79</v>
      </c>
      <c r="CD5" s="3">
        <f t="shared" ref="CD5" si="62">CC5+1</f>
        <v>80</v>
      </c>
      <c r="CE5" s="3">
        <f t="shared" ref="CE5" si="63">CD5+1</f>
        <v>81</v>
      </c>
      <c r="CF5" s="3">
        <f t="shared" ref="CF5:CG5" si="64">CE5+1</f>
        <v>82</v>
      </c>
      <c r="CG5" s="3">
        <f t="shared" si="64"/>
        <v>83</v>
      </c>
      <c r="CH5" s="3">
        <f t="shared" ref="CH5" si="65">CG5+1</f>
        <v>84</v>
      </c>
      <c r="CI5" s="3">
        <f t="shared" ref="CI5" si="66">CH5+1</f>
        <v>85</v>
      </c>
      <c r="CJ5" s="3">
        <f t="shared" ref="CJ5" si="67">CI5+1</f>
        <v>86</v>
      </c>
      <c r="CK5" s="3">
        <f t="shared" ref="CK5" si="68">CJ5+1</f>
        <v>87</v>
      </c>
      <c r="CL5" s="3">
        <f t="shared" ref="CL5" si="69">CK5+1</f>
        <v>88</v>
      </c>
      <c r="CM5" s="3">
        <f t="shared" ref="CM5" si="70">CL5+1</f>
        <v>89</v>
      </c>
      <c r="CN5" s="3">
        <f t="shared" ref="CN5" si="71">CM5+1</f>
        <v>90</v>
      </c>
      <c r="CO5" s="3">
        <f t="shared" ref="CO5" si="72">CN5+1</f>
        <v>91</v>
      </c>
      <c r="CP5" s="3">
        <f t="shared" ref="CP5" si="73">CO5+1</f>
        <v>92</v>
      </c>
      <c r="CQ5" s="3">
        <f t="shared" ref="CQ5" si="74">CP5+1</f>
        <v>93</v>
      </c>
      <c r="CR5" s="3">
        <f t="shared" ref="CR5" si="75">CQ5+1</f>
        <v>94</v>
      </c>
      <c r="CS5" s="3">
        <f t="shared" ref="CS5" si="76">CR5+1</f>
        <v>95</v>
      </c>
      <c r="CT5" s="3">
        <f t="shared" ref="CT5" si="77">CS5+1</f>
        <v>96</v>
      </c>
      <c r="CU5" s="3">
        <f t="shared" ref="CU5" si="78">CT5+1</f>
        <v>97</v>
      </c>
      <c r="CV5" s="3">
        <f t="shared" ref="CV5" si="79">CU5+1</f>
        <v>98</v>
      </c>
      <c r="CW5" s="3">
        <f t="shared" ref="CW5" si="80">CV5+1</f>
        <v>99</v>
      </c>
      <c r="CX5" s="3">
        <f t="shared" ref="CX5" si="81">CW5+1</f>
        <v>100</v>
      </c>
      <c r="CY5" s="3">
        <f t="shared" ref="CY5" si="82">CX5+1</f>
        <v>101</v>
      </c>
      <c r="CZ5" s="3">
        <f t="shared" ref="CZ5" si="83">CY5+1</f>
        <v>102</v>
      </c>
      <c r="DA5" s="3">
        <f t="shared" ref="DA5" si="84">CZ5+1</f>
        <v>103</v>
      </c>
      <c r="DB5" s="3">
        <f t="shared" ref="DB5" si="85">DA5+1</f>
        <v>104</v>
      </c>
      <c r="DC5" s="3">
        <f t="shared" ref="DC5" si="86">DB5+1</f>
        <v>105</v>
      </c>
      <c r="DD5" s="3">
        <f t="shared" ref="DD5" si="87">DC5+1</f>
        <v>106</v>
      </c>
      <c r="DE5" s="3">
        <f t="shared" ref="DE5" si="88">DD5+1</f>
        <v>107</v>
      </c>
      <c r="DF5" s="3">
        <f t="shared" ref="DF5" si="89">DE5+1</f>
        <v>108</v>
      </c>
      <c r="DG5" s="3">
        <f t="shared" ref="DG5" si="90">DF5+1</f>
        <v>109</v>
      </c>
      <c r="DH5" s="3">
        <f t="shared" ref="DH5:DJ5" si="91">DG5+1</f>
        <v>110</v>
      </c>
      <c r="DI5" s="3">
        <f t="shared" si="91"/>
        <v>111</v>
      </c>
      <c r="DJ5" s="3">
        <f t="shared" si="91"/>
        <v>112</v>
      </c>
      <c r="DK5" s="3">
        <f t="shared" ref="DK5" si="92">DJ5+1</f>
        <v>113</v>
      </c>
      <c r="DL5" s="3">
        <f t="shared" ref="DL5" si="93">DK5+1</f>
        <v>114</v>
      </c>
      <c r="DM5" s="3">
        <f t="shared" ref="DM5" si="94">DL5+1</f>
        <v>115</v>
      </c>
      <c r="DN5" s="3">
        <f t="shared" ref="DN5" si="95">DM5+1</f>
        <v>116</v>
      </c>
      <c r="DO5" s="3">
        <f t="shared" ref="DO5" si="96">DN5+1</f>
        <v>117</v>
      </c>
      <c r="DP5" s="3">
        <f t="shared" ref="DP5:DU5" si="97">DO5+1</f>
        <v>118</v>
      </c>
      <c r="DQ5" s="3">
        <f t="shared" ref="DQ5" si="98">DP5+1</f>
        <v>119</v>
      </c>
      <c r="DR5" s="3">
        <f t="shared" ref="DR5" si="99">DQ5+1</f>
        <v>120</v>
      </c>
      <c r="DS5" s="3">
        <f t="shared" si="97"/>
        <v>121</v>
      </c>
      <c r="DT5" s="3">
        <f t="shared" si="97"/>
        <v>122</v>
      </c>
      <c r="DU5" s="3">
        <f t="shared" si="97"/>
        <v>123</v>
      </c>
    </row>
    <row r="6" spans="1:125" s="38" customFormat="1" ht="32.1" customHeight="1" x14ac:dyDescent="0.25">
      <c r="A6" s="12"/>
      <c r="B6" s="4" t="s">
        <v>121</v>
      </c>
      <c r="C6" s="15">
        <v>9488318.7700000014</v>
      </c>
      <c r="D6" s="15">
        <v>4754439.3499999996</v>
      </c>
      <c r="E6" s="15">
        <v>4621135.6099999994</v>
      </c>
      <c r="F6" s="16">
        <f t="shared" ref="F6:F37" si="100">IF(D6&lt;=0," ",IF(D6/C6*100&gt;200,"СВ.200",D6/C6))</f>
        <v>0.50108343377253528</v>
      </c>
      <c r="G6" s="16">
        <f>IF(E6=0," ",IF(D6/E6*100&gt;200,"св.200",D6/E6))</f>
        <v>1.0288465328114447</v>
      </c>
      <c r="H6" s="15">
        <v>8638270</v>
      </c>
      <c r="I6" s="15">
        <v>4168809.18</v>
      </c>
      <c r="J6" s="15">
        <v>4112772.0500000003</v>
      </c>
      <c r="K6" s="16">
        <f t="shared" ref="K6:K37" si="101">IF(I6&lt;=0," ",IF(I6/H6*100&gt;200,"СВ.200",I6/H6))</f>
        <v>0.48259769375117939</v>
      </c>
      <c r="L6" s="16">
        <f>IF(J6=0," ",IF(I6/J6*100&gt;200,"св.200",I6/J6))</f>
        <v>1.0136251485175309</v>
      </c>
      <c r="M6" s="15">
        <v>6625000</v>
      </c>
      <c r="N6" s="15">
        <v>3236273.21</v>
      </c>
      <c r="O6" s="15">
        <v>3321896.99</v>
      </c>
      <c r="P6" s="16">
        <f t="shared" ref="P6:P37" si="102">IF(N6&lt;=0," ",IF(M6&lt;=0," ",IF(N6/M6*100&gt;200,"СВ.200",N6/M6)))</f>
        <v>0.48849406943396229</v>
      </c>
      <c r="Q6" s="16">
        <f>IF(O6=0," ",IF(N6/O6*100&gt;200,"св.200",N6/O6))</f>
        <v>0.97422443252823432</v>
      </c>
      <c r="R6" s="15">
        <v>977770</v>
      </c>
      <c r="S6" s="15">
        <v>532825.43000000005</v>
      </c>
      <c r="T6" s="15">
        <v>512195.22</v>
      </c>
      <c r="U6" s="16">
        <f t="shared" ref="U6:U37" si="103">IF(S6&lt;=0," ",IF(R6&lt;=0," ",IF(S6/R6*100&gt;200,"СВ.200",S6/R6)))</f>
        <v>0.544939433609131</v>
      </c>
      <c r="V6" s="16">
        <f>IF(T6=0," ",IF(S6/T6*100&gt;200,"св.200",S6/T6))</f>
        <v>1.0402780213372551</v>
      </c>
      <c r="W6" s="15">
        <v>40500</v>
      </c>
      <c r="X6" s="15">
        <v>20415.27</v>
      </c>
      <c r="Y6" s="15">
        <v>31772.420000000002</v>
      </c>
      <c r="Z6" s="16">
        <f t="shared" ref="Z6:Z37" si="104">IF(X6&lt;=0," ",IF(W6&lt;=0," ",IF(X6/W6*100&gt;200,"СВ.200",X6/W6)))</f>
        <v>0.50408074074074072</v>
      </c>
      <c r="AA6" s="16">
        <f>IF(Y6=0," ",IF(X6/Y6*100&gt;200,"св.200",X6/Y6))</f>
        <v>0.64254690073969811</v>
      </c>
      <c r="AB6" s="15">
        <v>265000</v>
      </c>
      <c r="AC6" s="15">
        <v>129625.54</v>
      </c>
      <c r="AD6" s="15">
        <v>101003.88999999998</v>
      </c>
      <c r="AE6" s="16">
        <f t="shared" ref="AE6:AE37" si="105">IF(AC6&lt;=0," ",IF(AB6&lt;=0," ",IF(AC6/AB6*100&gt;200,"СВ.200",AC6/AB6)))</f>
        <v>0.48915298113207545</v>
      </c>
      <c r="AF6" s="16">
        <f>IF(AD6=0," ",IF(AC6/AD6*100&gt;200,"св.200",AC6/AD6))</f>
        <v>1.2833717592461045</v>
      </c>
      <c r="AG6" s="15">
        <v>727000</v>
      </c>
      <c r="AH6" s="15">
        <v>248669.73</v>
      </c>
      <c r="AI6" s="15">
        <v>144603.53</v>
      </c>
      <c r="AJ6" s="16">
        <f t="shared" ref="AJ6:AJ37" si="106">IF(AH6&lt;=0," ",IF(AG6&lt;=0," ",IF(AH6/AG6*100&gt;200,"СВ.200",AH6/AG6)))</f>
        <v>0.34204914718019258</v>
      </c>
      <c r="AK6" s="16">
        <f>IF(AI6=0," ",IF(AH6/AI6*100&gt;200,"св.200",AH6/AI6))</f>
        <v>1.7196656955746517</v>
      </c>
      <c r="AL6" s="15">
        <v>3000</v>
      </c>
      <c r="AM6" s="15">
        <v>1000</v>
      </c>
      <c r="AN6" s="15">
        <v>1300</v>
      </c>
      <c r="AO6" s="16">
        <f>IF(AM6&lt;=0," ",IF(AL6&lt;=0," ",IF(AM6/AL6*100&gt;200,"СВ.200",AM6/AL6)))</f>
        <v>0.33333333333333331</v>
      </c>
      <c r="AP6" s="16">
        <f>IF(AN6=0," ",IF(AM6/AN6*100&gt;200,"св.200",AM6/AN6))</f>
        <v>0.76923076923076927</v>
      </c>
      <c r="AQ6" s="8">
        <v>850048.77</v>
      </c>
      <c r="AR6" s="8">
        <v>585630.16999999993</v>
      </c>
      <c r="AS6" s="8">
        <v>508363.55999999988</v>
      </c>
      <c r="AT6" s="16">
        <f t="shared" ref="AT6:AT37" si="107">IF(AR6&lt;=0," ",IF(AQ6&lt;=0," ",IF(AR6/AQ6*100&gt;200,"СВ.200",AR6/AQ6)))</f>
        <v>0.68893714180658117</v>
      </c>
      <c r="AU6" s="16">
        <f>IF(AS6=0," ",IF(AR6/AS6*100&gt;200,"св.200",AR6/AS6))</f>
        <v>1.1519908507997703</v>
      </c>
      <c r="AV6" s="15">
        <v>240000</v>
      </c>
      <c r="AW6" s="15">
        <v>79231.41</v>
      </c>
      <c r="AX6" s="15">
        <v>132888.49</v>
      </c>
      <c r="AY6" s="16">
        <f t="shared" ref="AY6:AY37" si="108">IF(AW6&lt;=0," ",IF(AV6&lt;=0," ",IF(AW6/AV6*100&gt;200,"СВ.200",AW6/AV6)))</f>
        <v>0.33013087499999999</v>
      </c>
      <c r="AZ6" s="16">
        <f>IF(AX6=0," ",IF(AW6/AX6*100&gt;200,"св.200",AW6/AX6))</f>
        <v>0.59622477462118806</v>
      </c>
      <c r="BA6" s="15">
        <v>36000</v>
      </c>
      <c r="BB6" s="15">
        <v>11679.33</v>
      </c>
      <c r="BC6" s="15">
        <v>20778.32</v>
      </c>
      <c r="BD6" s="16">
        <f>IF(BB6&lt;=0," ",IF(BA6&lt;=0," ",IF(BB6/BA6*100&gt;200,"СВ.200",BB6/BA6)))</f>
        <v>0.32442583333333336</v>
      </c>
      <c r="BE6" s="16">
        <f>IF(BC6=0," ",IF(BB6/BC6*100&gt;200,"св.200",BB6/BC6))</f>
        <v>0.56209212294352962</v>
      </c>
      <c r="BF6" s="15">
        <v>12500</v>
      </c>
      <c r="BG6" s="15">
        <v>9784.7999999999993</v>
      </c>
      <c r="BH6" s="15">
        <v>5891.92</v>
      </c>
      <c r="BI6" s="16">
        <f t="shared" ref="BI6:BI37" si="109">IF(BG6&lt;=0," ",IF(BF6&lt;=0," ",IF(BG6/BF6*100&gt;200,"СВ.200",BG6/BF6)))</f>
        <v>0.78278399999999992</v>
      </c>
      <c r="BJ6" s="16">
        <f>IF(BH6=0," ",IF(BG6/BH6*100&gt;200,"св.200",BG6/BH6))</f>
        <v>1.6607150131026895</v>
      </c>
      <c r="BK6" s="15">
        <v>0</v>
      </c>
      <c r="BL6" s="15">
        <v>0</v>
      </c>
      <c r="BM6" s="15">
        <v>0</v>
      </c>
      <c r="BN6" s="16" t="str">
        <f>IF(BL6&lt;=0," ",IF(BK6&lt;=0," ",IF(BL6/BK6*100&gt;200,"СВ.200",BL6/BK6)))</f>
        <v xml:space="preserve"> </v>
      </c>
      <c r="BO6" s="16" t="str">
        <f>IF(BM6=0," ",IF(BL6/BM6*100&gt;200,"св.200",BL6/BM6))</f>
        <v xml:space="preserve"> </v>
      </c>
      <c r="BP6" s="15">
        <v>57500</v>
      </c>
      <c r="BQ6" s="15">
        <v>29315.200000000001</v>
      </c>
      <c r="BR6" s="15">
        <v>15622.75</v>
      </c>
      <c r="BS6" s="16">
        <f t="shared" ref="BS6:BS37" si="110">IF(BQ6&lt;=0," ",IF(BP6&lt;=0," ",IF(BQ6/BP6*100&gt;200,"СВ.200",BQ6/BP6)))</f>
        <v>0.50982956521739131</v>
      </c>
      <c r="BT6" s="16">
        <f t="shared" ref="BT6:BT12" si="111">IF(BR6=0," ",IF(BQ6/BR6*100&gt;200,"св.200",BQ6/BR6))</f>
        <v>1.8764430077931222</v>
      </c>
      <c r="BU6" s="15">
        <v>371800</v>
      </c>
      <c r="BV6" s="15">
        <v>352997.44</v>
      </c>
      <c r="BW6" s="15">
        <v>294447.20999999996</v>
      </c>
      <c r="BX6" s="16">
        <f t="shared" ref="BX6:BX37" si="112">IF(BV6&lt;=0," ",IF(BU6&lt;=0," ",IF(BV6/BU6*100&gt;200,"СВ.200",BV6/BU6)))</f>
        <v>0.94942829478214097</v>
      </c>
      <c r="BY6" s="16">
        <f>IF(BW6=0," ",IF(BV6/BW6*100&gt;200,"св.200",BV6/BW6))</f>
        <v>1.19884797006567</v>
      </c>
      <c r="BZ6" s="15">
        <v>0</v>
      </c>
      <c r="CA6" s="15">
        <v>0</v>
      </c>
      <c r="CB6" s="15">
        <v>0</v>
      </c>
      <c r="CC6" s="16" t="str">
        <f t="shared" ref="CC6:CC17" si="113">IF(CA6&lt;=0," ",IF(BZ6&lt;=0," ",IF(CA6/BZ6*100&gt;200,"СВ.200",CA6/BZ6)))</f>
        <v xml:space="preserve"> </v>
      </c>
      <c r="CD6" s="16" t="str">
        <f>IF(CB6=0," ",IF(CA6/CB6*100&gt;200,"св.200",CA6/CB6))</f>
        <v xml:space="preserve"> </v>
      </c>
      <c r="CE6" s="15">
        <v>25000</v>
      </c>
      <c r="CF6" s="15">
        <v>72116.430000000008</v>
      </c>
      <c r="CG6" s="15">
        <v>12841.49</v>
      </c>
      <c r="CH6" s="16" t="str">
        <f>IF(CF6&lt;=0," ",IF(CE6&lt;=0," ",IF(CF6/CE6*100&gt;200,"СВ.200",CF6/CE6)))</f>
        <v>СВ.200</v>
      </c>
      <c r="CI6" s="16" t="str">
        <f>IF(CG6=0," ",IF(CF6/CG6*100&gt;200,"св.200",CF6/CG6))</f>
        <v>св.200</v>
      </c>
      <c r="CJ6" s="15">
        <v>25000</v>
      </c>
      <c r="CK6" s="15">
        <v>8125.52</v>
      </c>
      <c r="CL6" s="15">
        <v>12841.49</v>
      </c>
      <c r="CM6" s="16">
        <f>IF(CK6&lt;=0," ",IF(CJ6&lt;=0," ",IF(CK6/CJ6*100&gt;200,"СВ.200",CK6/CJ6)))</f>
        <v>0.3250208</v>
      </c>
      <c r="CN6" s="16">
        <f>IF(CL6=0," ",IF(CK6/CL6*100&gt;200,"св.200",CK6/CL6))</f>
        <v>0.63275523323228067</v>
      </c>
      <c r="CO6" s="15">
        <v>0</v>
      </c>
      <c r="CP6" s="15">
        <v>63990.909999999996</v>
      </c>
      <c r="CQ6" s="15">
        <v>0</v>
      </c>
      <c r="CR6" s="16" t="str">
        <f>IF(CP6&lt;=0," ",IF(CO6&lt;=0," ",IF(CP6/CO6*100&gt;200,"СВ.200",CP6/CO6)))</f>
        <v xml:space="preserve"> </v>
      </c>
      <c r="CS6" s="16" t="str">
        <f>IF(CQ6=0," ",IF(CP6/CQ6*100&gt;200,"св.200",CP6/CQ6))</f>
        <v xml:space="preserve"> </v>
      </c>
      <c r="CT6" s="15">
        <v>10000</v>
      </c>
      <c r="CU6" s="15">
        <v>0</v>
      </c>
      <c r="CV6" s="15">
        <v>3685.04</v>
      </c>
      <c r="CW6" s="30" t="str">
        <f>IF(CU6&lt;=0," ",IF(CT6&lt;=0," ",IF(CU6/CT6*100&gt;200,"СВ.200",CU6/CT6)))</f>
        <v xml:space="preserve"> </v>
      </c>
      <c r="CX6" s="30">
        <f>IF(CV6=0," ",IF(CU6/CV6*100&gt;200,"св.200",CU6/CV6))</f>
        <v>0</v>
      </c>
      <c r="CY6" s="15">
        <v>0</v>
      </c>
      <c r="CZ6" s="15">
        <v>0</v>
      </c>
      <c r="DA6" s="15">
        <v>0</v>
      </c>
      <c r="DB6" s="16" t="str">
        <f t="shared" ref="DB6:DB37" si="114">IF(CZ6&lt;=0," ",IF(CY6&lt;=0," ",IF(CZ6/CY6*100&gt;200,"СВ.200",CZ6/CY6)))</f>
        <v xml:space="preserve"> </v>
      </c>
      <c r="DC6" s="16" t="str">
        <f>IF(DA6=0," ",IF(CZ6/DA6*100&gt;200,"св.200",CZ6/DA6))</f>
        <v xml:space="preserve"> </v>
      </c>
      <c r="DD6" s="15">
        <v>0</v>
      </c>
      <c r="DE6" s="15">
        <v>0</v>
      </c>
      <c r="DF6" s="15">
        <v>0</v>
      </c>
      <c r="DG6" s="16" t="str">
        <f t="shared" ref="DG6:DG37" si="115">IF(DE6&lt;=0," ",IF(DD6&lt;=0," ",IF(DE6/DD6*100&gt;200,"СВ.200",DE6/DD6)))</f>
        <v xml:space="preserve"> </v>
      </c>
      <c r="DH6" s="16" t="str">
        <f>IF(DF6=0," ",IF(DE6/DF6*100&gt;200,"св.200",DE6/DF6))</f>
        <v xml:space="preserve"> </v>
      </c>
      <c r="DI6" s="15">
        <v>0</v>
      </c>
      <c r="DJ6" s="15">
        <v>0</v>
      </c>
      <c r="DK6" s="16" t="str">
        <f>IF(DI6=0," ",IF(DI6/DJ6*100&gt;200,"св.200",DI6/DJ6))</f>
        <v xml:space="preserve"> </v>
      </c>
      <c r="DL6" s="15">
        <f>SUM(DL7:DL10)</f>
        <v>0</v>
      </c>
      <c r="DM6" s="15">
        <v>9129.92</v>
      </c>
      <c r="DN6" s="15">
        <v>0</v>
      </c>
      <c r="DO6" s="16" t="str">
        <f t="shared" ref="DO6:DO37" si="116">IF(DM6&lt;=0," ",IF(DL6&lt;=0," ",IF(DM6/DL6*100&gt;200,"СВ.200",DM6/DL6)))</f>
        <v xml:space="preserve"> </v>
      </c>
      <c r="DP6" s="16" t="str">
        <f>IF(DN6=0," ",IF(DM6/DN6*100&gt;200,"св.200",DM6/DN6))</f>
        <v xml:space="preserve"> </v>
      </c>
      <c r="DQ6" s="15">
        <f>DQ7+DQ8+DQ9+DQ10</f>
        <v>97248.77</v>
      </c>
      <c r="DR6" s="15">
        <f>DR7+DR8+DR9+DR10</f>
        <v>21375.64</v>
      </c>
      <c r="DS6" s="15">
        <v>22208.34</v>
      </c>
      <c r="DT6" s="16">
        <f t="shared" ref="DT6:DT69" si="117">IF(DR6&lt;=0," ",IF(DQ6&lt;=0," ",IF(DR6/DQ6*100&gt;200,"СВ.200",DR6/DQ6)))</f>
        <v>0.21980370548645498</v>
      </c>
      <c r="DU6" s="16">
        <f>IF(DS6=0," ",IF(DR6/DS6*100&gt;200,"св.200",DR6/DS6))</f>
        <v>0.96250507692155285</v>
      </c>
    </row>
    <row r="7" spans="1:125" s="39" customFormat="1" ht="15.75" customHeight="1" outlineLevel="1" x14ac:dyDescent="0.25">
      <c r="A7" s="11">
        <v>1</v>
      </c>
      <c r="B7" s="5" t="s">
        <v>56</v>
      </c>
      <c r="C7" s="17">
        <v>8808109.2200000007</v>
      </c>
      <c r="D7" s="17">
        <v>4369022.3</v>
      </c>
      <c r="E7" s="17">
        <v>4383673.78</v>
      </c>
      <c r="F7" s="18">
        <f t="shared" si="100"/>
        <v>0.49602272075368287</v>
      </c>
      <c r="G7" s="18">
        <f t="shared" ref="G7:G64" si="118">IF(E7=0," ",IF(D7/E7*100&gt;200,"св.200",D7/E7))</f>
        <v>0.99665771662415981</v>
      </c>
      <c r="H7" s="10">
        <v>8117770</v>
      </c>
      <c r="I7" s="14">
        <v>3966022.72</v>
      </c>
      <c r="J7" s="10">
        <v>3958291.3000000007</v>
      </c>
      <c r="K7" s="18">
        <f t="shared" si="101"/>
        <v>0.4885606170167423</v>
      </c>
      <c r="L7" s="18">
        <f t="shared" ref="L7:L64" si="119">IF(J7=0," ",IF(I7/J7*100&gt;200,"св.200",I7/J7))</f>
        <v>1.0019532215832623</v>
      </c>
      <c r="M7" s="23">
        <v>6515000</v>
      </c>
      <c r="N7" s="23">
        <v>3180808.61</v>
      </c>
      <c r="O7" s="23">
        <v>3247921.24</v>
      </c>
      <c r="P7" s="18">
        <f t="shared" si="102"/>
        <v>0.48822848963929394</v>
      </c>
      <c r="Q7" s="18">
        <f t="shared" ref="Q7:Q64" si="120">IF(O7=0," ",IF(N7/O7*100&gt;200,"св.200",N7/O7))</f>
        <v>0.97933674339960275</v>
      </c>
      <c r="R7" s="23">
        <v>977770</v>
      </c>
      <c r="S7" s="23">
        <v>532825.43000000005</v>
      </c>
      <c r="T7" s="23">
        <v>512195.22</v>
      </c>
      <c r="U7" s="18">
        <f t="shared" si="103"/>
        <v>0.544939433609131</v>
      </c>
      <c r="V7" s="18">
        <f t="shared" ref="V7:V64" si="121">IF(T7=0," ",IF(S7/T7*100&gt;200,"св.200",S7/T7))</f>
        <v>1.0402780213372551</v>
      </c>
      <c r="W7" s="23">
        <v>25000</v>
      </c>
      <c r="X7" s="23">
        <v>7798.1</v>
      </c>
      <c r="Y7" s="23">
        <v>17957.73</v>
      </c>
      <c r="Z7" s="18">
        <f t="shared" si="104"/>
        <v>0.31192400000000003</v>
      </c>
      <c r="AA7" s="18">
        <f t="shared" ref="AA7:AA64" si="122">IF(Y7=0," ",IF(X7/Y7*100&gt;200,"св.200",X7/Y7))</f>
        <v>0.43424753574087599</v>
      </c>
      <c r="AB7" s="23">
        <v>200000</v>
      </c>
      <c r="AC7" s="23">
        <v>80710.2</v>
      </c>
      <c r="AD7" s="23">
        <v>97713.93</v>
      </c>
      <c r="AE7" s="18">
        <f t="shared" si="105"/>
        <v>0.40355099999999999</v>
      </c>
      <c r="AF7" s="18">
        <f t="shared" ref="AF7:AF62" si="123">IF(AD7=0," ",IF(AC7/AD7*100&gt;200,"св.200",AC7/AD7))</f>
        <v>0.82598458582108003</v>
      </c>
      <c r="AG7" s="23">
        <v>400000</v>
      </c>
      <c r="AH7" s="23">
        <v>163880.38</v>
      </c>
      <c r="AI7" s="23">
        <v>82503.179999999993</v>
      </c>
      <c r="AJ7" s="18">
        <f t="shared" si="106"/>
        <v>0.40970095000000001</v>
      </c>
      <c r="AK7" s="18">
        <f t="shared" ref="AK7:AK64" si="124">IF(AI7=0," ",IF(AH7/AI7*100&gt;200,"св.200",AH7/AI7))</f>
        <v>1.9863522836331886</v>
      </c>
      <c r="AL7" s="23">
        <v>0</v>
      </c>
      <c r="AM7" s="23">
        <v>0</v>
      </c>
      <c r="AN7" s="23"/>
      <c r="AO7" s="18" t="str">
        <f>IF(AM7&lt;=0," ",IF(AL7&lt;=0," ",IF(AM7/AL7*100&gt;200,"СВ.200",AM7/AL7)))</f>
        <v xml:space="preserve"> </v>
      </c>
      <c r="AP7" s="18" t="str">
        <f t="shared" ref="AP7:AP64" si="125">IF(AN7=0," ",IF(AM7/AN7*100&gt;200,"св.200",AM7/AN7))</f>
        <v xml:space="preserve"> </v>
      </c>
      <c r="AQ7" s="6">
        <v>690339.22</v>
      </c>
      <c r="AR7" s="6">
        <v>402999.58</v>
      </c>
      <c r="AS7" s="6">
        <v>425382.47999999992</v>
      </c>
      <c r="AT7" s="18">
        <f t="shared" si="107"/>
        <v>0.58377036726958675</v>
      </c>
      <c r="AU7" s="18">
        <f t="shared" ref="AU7:AU64" si="126">IF(AS7=0," ",IF(AR7/AS7*100&gt;200,"св.200",AR7/AS7))</f>
        <v>0.94738170692878576</v>
      </c>
      <c r="AV7" s="23">
        <v>240000</v>
      </c>
      <c r="AW7" s="23">
        <v>79231.41</v>
      </c>
      <c r="AX7" s="23">
        <v>132888.49</v>
      </c>
      <c r="AY7" s="18">
        <f t="shared" si="108"/>
        <v>0.33013087499999999</v>
      </c>
      <c r="AZ7" s="18">
        <f t="shared" ref="AZ7:AZ64" si="127">IF(AX7=0," ",IF(AW7/AX7*100&gt;200,"св.200",AW7/AX7))</f>
        <v>0.59622477462118806</v>
      </c>
      <c r="BA7" s="23">
        <v>0</v>
      </c>
      <c r="BB7" s="23">
        <v>450.5</v>
      </c>
      <c r="BC7" s="23"/>
      <c r="BD7" s="18" t="str">
        <f t="shared" ref="BD7:BD64" si="128">IF(BB7&lt;=0," ",IF(BA7&lt;=0," ",IF(BB7/BA7*100&gt;200,"СВ.200",BB7/BA7)))</f>
        <v xml:space="preserve"> </v>
      </c>
      <c r="BE7" s="18" t="str">
        <f t="shared" ref="BE7:BE64" si="129">IF(BC7=0," ",IF(BB7/BC7*100&gt;200,"св.200",BB7/BC7))</f>
        <v xml:space="preserve"> </v>
      </c>
      <c r="BF7" s="23">
        <v>0</v>
      </c>
      <c r="BG7" s="23">
        <v>0</v>
      </c>
      <c r="BH7" s="23"/>
      <c r="BI7" s="18" t="str">
        <f t="shared" si="109"/>
        <v xml:space="preserve"> </v>
      </c>
      <c r="BJ7" s="18" t="str">
        <f t="shared" ref="BJ7:BJ64" si="130">IF(BH7=0," ",IF(BG7/BH7*100&gt;200,"св.200",BG7/BH7))</f>
        <v xml:space="preserve"> </v>
      </c>
      <c r="BK7" s="23">
        <v>0</v>
      </c>
      <c r="BL7" s="23">
        <v>0</v>
      </c>
      <c r="BM7" s="23"/>
      <c r="BN7" s="18" t="str">
        <f>IF(BL7&lt;=0," ",IF(BK7&lt;=0," ",IF(BL7/BK7*100&gt;200,"СВ.200",BL7/BK7)))</f>
        <v xml:space="preserve"> </v>
      </c>
      <c r="BO7" s="18" t="str">
        <f t="shared" ref="BO7:BO64" si="131">IF(BM7=0," ",IF(BL7/BM7*100&gt;200,"св.200",BL7/BM7))</f>
        <v xml:space="preserve"> </v>
      </c>
      <c r="BP7" s="23">
        <v>57500</v>
      </c>
      <c r="BQ7" s="23">
        <v>29315.200000000001</v>
      </c>
      <c r="BR7" s="23">
        <v>15622.75</v>
      </c>
      <c r="BS7" s="18">
        <f t="shared" ref="BS7:BS12" si="132">IF(BQ7&lt;=0," ",IF(BP7&lt;=0," ",IF(BQ7/BP7*100&gt;200,"СВ.200",BQ7/BP7)))</f>
        <v>0.50982956521739131</v>
      </c>
      <c r="BT7" s="18">
        <f t="shared" si="111"/>
        <v>1.8764430077931222</v>
      </c>
      <c r="BU7" s="23">
        <v>306300</v>
      </c>
      <c r="BV7" s="23">
        <v>285876.95</v>
      </c>
      <c r="BW7" s="23">
        <v>260344.71</v>
      </c>
      <c r="BX7" s="18">
        <f t="shared" si="112"/>
        <v>0.9333233757753836</v>
      </c>
      <c r="BY7" s="18">
        <f t="shared" ref="BY7:BY64" si="133">IF(BW7=0," ",IF(BV7/BW7*100&gt;200,"св.200",BV7/BW7))</f>
        <v>1.0980708999234132</v>
      </c>
      <c r="BZ7" s="23">
        <v>0</v>
      </c>
      <c r="CA7" s="23">
        <v>0</v>
      </c>
      <c r="CB7" s="23"/>
      <c r="CC7" s="18" t="str">
        <f t="shared" si="113"/>
        <v xml:space="preserve"> </v>
      </c>
      <c r="CD7" s="18" t="str">
        <f t="shared" ref="CD7:CD64" si="134">IF(CB7=0," ",IF(CA7/CB7*100&gt;200,"св.200",CA7/CB7))</f>
        <v xml:space="preserve"> </v>
      </c>
      <c r="CE7" s="17">
        <v>25000</v>
      </c>
      <c r="CF7" s="17">
        <v>8125.52</v>
      </c>
      <c r="CG7" s="17">
        <v>12841.49</v>
      </c>
      <c r="CH7" s="18">
        <f t="shared" ref="CH7:CH64" si="135">IF(CF7&lt;=0," ",IF(CE7&lt;=0," ",IF(CF7/CE7*100&gt;200,"СВ.200",CF7/CE7)))</f>
        <v>0.3250208</v>
      </c>
      <c r="CI7" s="18">
        <f>IF(CG7=0," ",IF(CF7/CG7*100&gt;200,"св.200",CF7/CG7))</f>
        <v>0.63275523323228067</v>
      </c>
      <c r="CJ7" s="23">
        <v>25000</v>
      </c>
      <c r="CK7" s="23">
        <v>8125.52</v>
      </c>
      <c r="CL7" s="23">
        <v>12841.49</v>
      </c>
      <c r="CM7" s="18">
        <f t="shared" ref="CM7:CM64" si="136">IF(CK7&lt;=0," ",IF(CJ7&lt;=0," ",IF(CK7/CJ7*100&gt;200,"СВ.200",CK7/CJ7)))</f>
        <v>0.3250208</v>
      </c>
      <c r="CN7" s="18">
        <f t="shared" ref="CN7:CN64" si="137">IF(CL7=0," ",IF(CK7/CL7*100&gt;200,"св.200",CK7/CL7))</f>
        <v>0.63275523323228067</v>
      </c>
      <c r="CO7" s="23">
        <v>0</v>
      </c>
      <c r="CP7" s="23">
        <v>0</v>
      </c>
      <c r="CQ7" s="23"/>
      <c r="CR7" s="18" t="str">
        <f t="shared" ref="CR7:CR63" si="138">IF(CP7&lt;=0," ",IF(CO7&lt;=0," ",IF(CP7/CO7*100&gt;200,"СВ.200",CP7/CO7)))</f>
        <v xml:space="preserve"> </v>
      </c>
      <c r="CS7" s="18" t="str">
        <f t="shared" ref="CS7:CS63" si="139">IF(CQ7=0," ",IF(CP7/CQ7*100&gt;200,"св.200",CP7/CQ7))</f>
        <v xml:space="preserve"> </v>
      </c>
      <c r="CT7" s="23">
        <v>10000</v>
      </c>
      <c r="CU7" s="23">
        <v>0</v>
      </c>
      <c r="CV7" s="23">
        <v>3685.04</v>
      </c>
      <c r="CW7" s="18" t="str">
        <f t="shared" ref="CW7:CW70" si="140">IF(CU7&lt;=0," ",IF(CT7&lt;=0," ",IF(CU7/CT7*100&gt;200,"СВ.200",CU7/CT7)))</f>
        <v xml:space="preserve"> </v>
      </c>
      <c r="CX7" s="18">
        <f t="shared" ref="CX7:CX70" si="141">IF(CV7=0," ",IF(CU7/CV7*100&gt;200,"св.200",CU7/CV7))</f>
        <v>0</v>
      </c>
      <c r="CY7" s="23">
        <v>0</v>
      </c>
      <c r="CZ7" s="23">
        <v>0</v>
      </c>
      <c r="DA7" s="23"/>
      <c r="DB7" s="18" t="str">
        <f t="shared" si="114"/>
        <v xml:space="preserve"> </v>
      </c>
      <c r="DC7" s="18" t="str">
        <f t="shared" ref="DC7:DC64" si="142">IF(DA7=0," ",IF(CZ7/DA7*100&gt;200,"св.200",CZ7/DA7))</f>
        <v xml:space="preserve"> </v>
      </c>
      <c r="DD7" s="23">
        <v>0</v>
      </c>
      <c r="DE7" s="23">
        <v>0</v>
      </c>
      <c r="DF7" s="23"/>
      <c r="DG7" s="18" t="str">
        <f t="shared" si="115"/>
        <v xml:space="preserve"> </v>
      </c>
      <c r="DH7" s="18" t="str">
        <f t="shared" ref="DH7:DH64" si="143">IF(DF7=0," ",IF(DE7/DF7*100&gt;200,"св.200",DE7/DF7))</f>
        <v xml:space="preserve"> </v>
      </c>
      <c r="DI7" s="23">
        <v>0</v>
      </c>
      <c r="DJ7" s="23"/>
      <c r="DK7" s="18" t="str">
        <f t="shared" ref="DK7:DK68" si="144">IF(DJ7=0," ",IF(DI7/DJ7*100&gt;200,"св.200",DI7/DJ7))</f>
        <v xml:space="preserve"> </v>
      </c>
      <c r="DL7" s="23"/>
      <c r="DM7" s="23">
        <v>0</v>
      </c>
      <c r="DN7" s="23"/>
      <c r="DO7" s="18" t="str">
        <f t="shared" si="116"/>
        <v xml:space="preserve"> </v>
      </c>
      <c r="DP7" s="18" t="str">
        <f t="shared" ref="DP7:DP64" si="145">IF(DN7=0," ",IF(DM7/DN7*100&gt;200,"св.200",DM7/DN7))</f>
        <v xml:space="preserve"> </v>
      </c>
      <c r="DQ7" s="23">
        <v>51539.22</v>
      </c>
      <c r="DR7" s="23">
        <v>0</v>
      </c>
      <c r="DS7" s="23"/>
      <c r="DT7" s="18" t="str">
        <f t="shared" si="117"/>
        <v xml:space="preserve"> </v>
      </c>
      <c r="DU7" s="18" t="str">
        <f t="shared" ref="DU7:DU26" si="146">IF(DS7=0," ",IF(DR7/DS7*100&gt;200,"св.200",DR7/DS7))</f>
        <v xml:space="preserve"> </v>
      </c>
    </row>
    <row r="8" spans="1:125" s="39" customFormat="1" ht="15.75" customHeight="1" outlineLevel="1" x14ac:dyDescent="0.25">
      <c r="A8" s="11">
        <v>2</v>
      </c>
      <c r="B8" s="5" t="s">
        <v>23</v>
      </c>
      <c r="C8" s="17">
        <v>121875.64</v>
      </c>
      <c r="D8" s="17">
        <v>59975.01</v>
      </c>
      <c r="E8" s="17">
        <v>64993.26</v>
      </c>
      <c r="F8" s="18">
        <f t="shared" si="100"/>
        <v>0.49210006199762318</v>
      </c>
      <c r="G8" s="18">
        <f t="shared" si="118"/>
        <v>0.92278814757099425</v>
      </c>
      <c r="H8" s="10">
        <v>77000</v>
      </c>
      <c r="I8" s="14">
        <v>41314.57</v>
      </c>
      <c r="J8" s="10">
        <v>42106.340000000004</v>
      </c>
      <c r="K8" s="18">
        <f t="shared" si="101"/>
        <v>0.53655285714285716</v>
      </c>
      <c r="L8" s="18">
        <f t="shared" si="119"/>
        <v>0.98119594341374705</v>
      </c>
      <c r="M8" s="23">
        <v>20000</v>
      </c>
      <c r="N8" s="23">
        <v>5878.2</v>
      </c>
      <c r="O8" s="23">
        <v>17239.96</v>
      </c>
      <c r="P8" s="18">
        <f t="shared" si="102"/>
        <v>0.29391</v>
      </c>
      <c r="Q8" s="18">
        <f t="shared" si="120"/>
        <v>0.3409636681291604</v>
      </c>
      <c r="R8" s="23">
        <v>0</v>
      </c>
      <c r="S8" s="23">
        <v>0</v>
      </c>
      <c r="T8" s="23"/>
      <c r="U8" s="18" t="str">
        <f t="shared" si="103"/>
        <v xml:space="preserve"> </v>
      </c>
      <c r="V8" s="18" t="str">
        <f>IF(S8=0," ",IF(S8/T8*100&gt;200,"св.200",S8/T8))</f>
        <v xml:space="preserve"> </v>
      </c>
      <c r="W8" s="23">
        <v>15000</v>
      </c>
      <c r="X8" s="23">
        <v>12201.97</v>
      </c>
      <c r="Y8" s="23">
        <v>12494.7</v>
      </c>
      <c r="Z8" s="18">
        <f t="shared" si="104"/>
        <v>0.81346466666666661</v>
      </c>
      <c r="AA8" s="18">
        <f t="shared" si="122"/>
        <v>0.9765716663865478</v>
      </c>
      <c r="AB8" s="23">
        <v>10000</v>
      </c>
      <c r="AC8" s="23">
        <v>-2441.1799999999998</v>
      </c>
      <c r="AD8" s="23">
        <v>111.9</v>
      </c>
      <c r="AE8" s="18" t="str">
        <f t="shared" si="105"/>
        <v xml:space="preserve"> </v>
      </c>
      <c r="AF8" s="18">
        <f t="shared" si="123"/>
        <v>-21.815728328865056</v>
      </c>
      <c r="AG8" s="23">
        <v>32000</v>
      </c>
      <c r="AH8" s="23">
        <v>25675.58</v>
      </c>
      <c r="AI8" s="23">
        <v>12259.78</v>
      </c>
      <c r="AJ8" s="18">
        <f t="shared" si="106"/>
        <v>0.802361875</v>
      </c>
      <c r="AK8" s="18" t="str">
        <f t="shared" si="124"/>
        <v>св.200</v>
      </c>
      <c r="AL8" s="23">
        <v>0</v>
      </c>
      <c r="AM8" s="23">
        <v>0</v>
      </c>
      <c r="AN8" s="23"/>
      <c r="AO8" s="18" t="str">
        <f>IF(AM8&lt;=0," ",IF(AL8&lt;=0," ",IF(AM8/AL8*100&gt;200,"СВ.200",AM8/AL8)))</f>
        <v xml:space="preserve"> </v>
      </c>
      <c r="AP8" s="18" t="str">
        <f>IF(AM8=0," ",IF(AM8/AN8*100&gt;200,"св.200",AM8/AN8))</f>
        <v xml:space="preserve"> </v>
      </c>
      <c r="AQ8" s="6">
        <v>44875.64</v>
      </c>
      <c r="AR8" s="6">
        <v>18660.439999999999</v>
      </c>
      <c r="AS8" s="6">
        <v>22886.92</v>
      </c>
      <c r="AT8" s="18">
        <f t="shared" si="107"/>
        <v>0.41582560159587695</v>
      </c>
      <c r="AU8" s="18">
        <f t="shared" si="126"/>
        <v>0.81533207613781145</v>
      </c>
      <c r="AV8" s="23">
        <v>0</v>
      </c>
      <c r="AW8" s="23">
        <v>0</v>
      </c>
      <c r="AX8" s="23"/>
      <c r="AY8" s="18" t="str">
        <f t="shared" si="108"/>
        <v xml:space="preserve"> </v>
      </c>
      <c r="AZ8" s="18" t="str">
        <f t="shared" si="127"/>
        <v xml:space="preserve"> </v>
      </c>
      <c r="BA8" s="23">
        <v>18000</v>
      </c>
      <c r="BB8" s="23">
        <v>0</v>
      </c>
      <c r="BC8" s="23">
        <v>16995</v>
      </c>
      <c r="BD8" s="18" t="str">
        <f t="shared" si="128"/>
        <v xml:space="preserve"> </v>
      </c>
      <c r="BE8" s="18">
        <f t="shared" si="129"/>
        <v>0</v>
      </c>
      <c r="BF8" s="23">
        <v>12500</v>
      </c>
      <c r="BG8" s="23">
        <v>9784.7999999999993</v>
      </c>
      <c r="BH8" s="23">
        <v>5891.92</v>
      </c>
      <c r="BI8" s="18">
        <f t="shared" si="109"/>
        <v>0.78278399999999992</v>
      </c>
      <c r="BJ8" s="18">
        <f t="shared" si="130"/>
        <v>1.6607150131026895</v>
      </c>
      <c r="BK8" s="23">
        <v>0</v>
      </c>
      <c r="BL8" s="23">
        <v>0</v>
      </c>
      <c r="BM8" s="23"/>
      <c r="BN8" s="18" t="str">
        <f>IF(BL8&lt;=0," ",IF(BK8&lt;=0," ",IF(BL8/BK8*100&gt;200,"СВ.200",BL8/BK8)))</f>
        <v xml:space="preserve"> </v>
      </c>
      <c r="BO8" s="18" t="str">
        <f t="shared" si="131"/>
        <v xml:space="preserve"> </v>
      </c>
      <c r="BP8" s="23">
        <v>0</v>
      </c>
      <c r="BQ8" s="23">
        <v>0</v>
      </c>
      <c r="BR8" s="23"/>
      <c r="BS8" s="18" t="str">
        <f t="shared" si="132"/>
        <v xml:space="preserve"> </v>
      </c>
      <c r="BT8" s="18" t="str">
        <f t="shared" si="111"/>
        <v xml:space="preserve"> </v>
      </c>
      <c r="BU8" s="23">
        <v>5500</v>
      </c>
      <c r="BV8" s="23">
        <v>0</v>
      </c>
      <c r="BW8" s="23"/>
      <c r="BX8" s="18" t="str">
        <f t="shared" si="112"/>
        <v xml:space="preserve"> </v>
      </c>
      <c r="BY8" s="18" t="str">
        <f t="shared" si="133"/>
        <v xml:space="preserve"> </v>
      </c>
      <c r="BZ8" s="23">
        <v>0</v>
      </c>
      <c r="CA8" s="23">
        <v>0</v>
      </c>
      <c r="CB8" s="23"/>
      <c r="CC8" s="18" t="str">
        <f t="shared" si="113"/>
        <v xml:space="preserve"> </v>
      </c>
      <c r="CD8" s="18" t="str">
        <f t="shared" si="134"/>
        <v xml:space="preserve"> </v>
      </c>
      <c r="CE8" s="17">
        <v>0</v>
      </c>
      <c r="CF8" s="17">
        <v>0</v>
      </c>
      <c r="CG8" s="17">
        <v>0</v>
      </c>
      <c r="CH8" s="24" t="str">
        <f t="shared" si="135"/>
        <v xml:space="preserve"> </v>
      </c>
      <c r="CI8" s="18" t="str">
        <f t="shared" ref="CI8:CI64" si="147">IF(CG8=0," ",IF(CF8/CG8*100&gt;200,"св.200",CF8/CG8))</f>
        <v xml:space="preserve"> </v>
      </c>
      <c r="CJ8" s="23">
        <v>0</v>
      </c>
      <c r="CK8" s="23">
        <v>0</v>
      </c>
      <c r="CL8" s="23"/>
      <c r="CM8" s="18" t="str">
        <f t="shared" si="136"/>
        <v xml:space="preserve"> </v>
      </c>
      <c r="CN8" s="18" t="str">
        <f t="shared" si="137"/>
        <v xml:space="preserve"> </v>
      </c>
      <c r="CO8" s="23">
        <v>0</v>
      </c>
      <c r="CP8" s="23">
        <v>0</v>
      </c>
      <c r="CQ8" s="23"/>
      <c r="CR8" s="18" t="str">
        <f t="shared" si="138"/>
        <v xml:space="preserve"> </v>
      </c>
      <c r="CS8" s="18" t="str">
        <f t="shared" si="139"/>
        <v xml:space="preserve"> </v>
      </c>
      <c r="CT8" s="23">
        <v>0</v>
      </c>
      <c r="CU8" s="23">
        <v>0</v>
      </c>
      <c r="CV8" s="23"/>
      <c r="CW8" s="18" t="str">
        <f t="shared" si="140"/>
        <v xml:space="preserve"> </v>
      </c>
      <c r="CX8" s="18" t="str">
        <f t="shared" si="141"/>
        <v xml:space="preserve"> </v>
      </c>
      <c r="CY8" s="23">
        <v>0</v>
      </c>
      <c r="CZ8" s="23">
        <v>0</v>
      </c>
      <c r="DA8" s="23"/>
      <c r="DB8" s="18" t="str">
        <f t="shared" si="114"/>
        <v xml:space="preserve"> </v>
      </c>
      <c r="DC8" s="18" t="str">
        <f t="shared" si="142"/>
        <v xml:space="preserve"> </v>
      </c>
      <c r="DD8" s="23">
        <v>0</v>
      </c>
      <c r="DE8" s="23">
        <v>0</v>
      </c>
      <c r="DF8" s="23"/>
      <c r="DG8" s="18" t="str">
        <f t="shared" si="115"/>
        <v xml:space="preserve"> </v>
      </c>
      <c r="DH8" s="18" t="str">
        <f t="shared" si="143"/>
        <v xml:space="preserve"> </v>
      </c>
      <c r="DI8" s="23">
        <v>0</v>
      </c>
      <c r="DJ8" s="23"/>
      <c r="DK8" s="18" t="str">
        <f>IF(DI8=0," ",IF(DI8/DJ8*100&gt;200,"св.200",DI8/DJ8))</f>
        <v xml:space="preserve"> </v>
      </c>
      <c r="DL8" s="23"/>
      <c r="DM8" s="23">
        <v>0</v>
      </c>
      <c r="DN8" s="23"/>
      <c r="DO8" s="18" t="str">
        <f t="shared" si="116"/>
        <v xml:space="preserve"> </v>
      </c>
      <c r="DP8" s="18" t="str">
        <f t="shared" si="145"/>
        <v xml:space="preserve"> </v>
      </c>
      <c r="DQ8" s="23">
        <v>8875.64</v>
      </c>
      <c r="DR8" s="23">
        <v>8875.64</v>
      </c>
      <c r="DS8" s="23"/>
      <c r="DT8" s="18">
        <f t="shared" si="117"/>
        <v>1</v>
      </c>
      <c r="DU8" s="18" t="str">
        <f t="shared" si="146"/>
        <v xml:space="preserve"> </v>
      </c>
    </row>
    <row r="9" spans="1:125" s="39" customFormat="1" ht="15.75" customHeight="1" outlineLevel="1" x14ac:dyDescent="0.25">
      <c r="A9" s="11">
        <v>3</v>
      </c>
      <c r="B9" s="5" t="s">
        <v>147</v>
      </c>
      <c r="C9" s="17">
        <v>444833.91</v>
      </c>
      <c r="D9" s="17">
        <v>272381.08</v>
      </c>
      <c r="E9" s="17">
        <v>126648.3</v>
      </c>
      <c r="F9" s="18">
        <f t="shared" si="100"/>
        <v>0.61232085476577092</v>
      </c>
      <c r="G9" s="18" t="str">
        <f t="shared" si="118"/>
        <v>св.200</v>
      </c>
      <c r="H9" s="10">
        <v>362500</v>
      </c>
      <c r="I9" s="14">
        <v>140330.79</v>
      </c>
      <c r="J9" s="10">
        <v>97235.8</v>
      </c>
      <c r="K9" s="18">
        <f t="shared" si="101"/>
        <v>0.38711942068965521</v>
      </c>
      <c r="L9" s="18">
        <f t="shared" si="119"/>
        <v>1.4432008581201574</v>
      </c>
      <c r="M9" s="23">
        <v>70000</v>
      </c>
      <c r="N9" s="23">
        <v>37634.879999999997</v>
      </c>
      <c r="O9" s="23">
        <v>46118.5</v>
      </c>
      <c r="P9" s="18">
        <f t="shared" si="102"/>
        <v>0.53764114285714282</v>
      </c>
      <c r="Q9" s="18">
        <f t="shared" si="120"/>
        <v>0.81604735626700775</v>
      </c>
      <c r="R9" s="23">
        <v>0</v>
      </c>
      <c r="S9" s="23">
        <v>0</v>
      </c>
      <c r="T9" s="23"/>
      <c r="U9" s="18" t="str">
        <f t="shared" si="103"/>
        <v xml:space="preserve"> </v>
      </c>
      <c r="V9" s="18" t="str">
        <f t="shared" ref="V9:V10" si="148">IF(S9=0," ",IF(S9/T9*100&gt;200,"св.200",S9/T9))</f>
        <v xml:space="preserve"> </v>
      </c>
      <c r="W9" s="23">
        <v>500</v>
      </c>
      <c r="X9" s="23">
        <v>415.2</v>
      </c>
      <c r="Y9" s="23">
        <v>1319.99</v>
      </c>
      <c r="Z9" s="18">
        <f t="shared" si="104"/>
        <v>0.83040000000000003</v>
      </c>
      <c r="AA9" s="18">
        <f t="shared" si="122"/>
        <v>0.31454783748361731</v>
      </c>
      <c r="AB9" s="23">
        <v>50000</v>
      </c>
      <c r="AC9" s="23">
        <v>48477.35</v>
      </c>
      <c r="AD9" s="23">
        <v>2636.41</v>
      </c>
      <c r="AE9" s="18">
        <f t="shared" si="105"/>
        <v>0.96954699999999994</v>
      </c>
      <c r="AF9" s="18" t="str">
        <f t="shared" si="123"/>
        <v>св.200</v>
      </c>
      <c r="AG9" s="23">
        <v>240000</v>
      </c>
      <c r="AH9" s="23">
        <v>52803.360000000001</v>
      </c>
      <c r="AI9" s="23">
        <v>45860.9</v>
      </c>
      <c r="AJ9" s="18">
        <f t="shared" si="106"/>
        <v>0.22001400000000002</v>
      </c>
      <c r="AK9" s="18">
        <f t="shared" si="124"/>
        <v>1.1513808058716684</v>
      </c>
      <c r="AL9" s="23">
        <v>2000</v>
      </c>
      <c r="AM9" s="23">
        <v>1000</v>
      </c>
      <c r="AN9" s="23">
        <v>1300</v>
      </c>
      <c r="AO9" s="18">
        <f>IF(AM9&lt;=0," ",IF(AL9&lt;=0," ",IF(AM9/AL9*100&gt;200,"СВ.200",AM9/AL9)))</f>
        <v>0.5</v>
      </c>
      <c r="AP9" s="18">
        <f t="shared" si="125"/>
        <v>0.76923076923076927</v>
      </c>
      <c r="AQ9" s="6">
        <v>82333.91</v>
      </c>
      <c r="AR9" s="6">
        <v>132050.28999999998</v>
      </c>
      <c r="AS9" s="6">
        <v>29412.5</v>
      </c>
      <c r="AT9" s="18">
        <f t="shared" si="107"/>
        <v>1.6038384427509877</v>
      </c>
      <c r="AU9" s="18" t="str">
        <f t="shared" si="126"/>
        <v>св.200</v>
      </c>
      <c r="AV9" s="23">
        <v>0</v>
      </c>
      <c r="AW9" s="23">
        <v>0</v>
      </c>
      <c r="AX9" s="23"/>
      <c r="AY9" s="18" t="str">
        <f t="shared" si="108"/>
        <v xml:space="preserve"> </v>
      </c>
      <c r="AZ9" s="18" t="str">
        <f t="shared" si="127"/>
        <v xml:space="preserve"> </v>
      </c>
      <c r="BA9" s="23">
        <v>8000</v>
      </c>
      <c r="BB9" s="23">
        <v>10866.6</v>
      </c>
      <c r="BC9" s="23"/>
      <c r="BD9" s="18">
        <f t="shared" si="128"/>
        <v>1.358325</v>
      </c>
      <c r="BE9" s="18" t="str">
        <f t="shared" si="129"/>
        <v xml:space="preserve"> </v>
      </c>
      <c r="BF9" s="23">
        <v>0</v>
      </c>
      <c r="BG9" s="23">
        <v>0</v>
      </c>
      <c r="BH9" s="23"/>
      <c r="BI9" s="18" t="str">
        <f t="shared" si="109"/>
        <v xml:space="preserve"> </v>
      </c>
      <c r="BJ9" s="18" t="str">
        <f t="shared" si="130"/>
        <v xml:space="preserve"> </v>
      </c>
      <c r="BK9" s="23">
        <v>0</v>
      </c>
      <c r="BL9" s="23">
        <v>0</v>
      </c>
      <c r="BM9" s="23"/>
      <c r="BN9" s="18" t="str">
        <f>IF(BL9&lt;=0," ",IF(BK9&lt;=0," ",IF(BL9/BK9*100&gt;200,"СВ.200",BL9/BK9)))</f>
        <v xml:space="preserve"> </v>
      </c>
      <c r="BO9" s="18" t="str">
        <f t="shared" si="131"/>
        <v xml:space="preserve"> </v>
      </c>
      <c r="BP9" s="23">
        <v>0</v>
      </c>
      <c r="BQ9" s="23">
        <v>0</v>
      </c>
      <c r="BR9" s="23"/>
      <c r="BS9" s="18" t="str">
        <f t="shared" si="132"/>
        <v xml:space="preserve"> </v>
      </c>
      <c r="BT9" s="18" t="str">
        <f t="shared" si="111"/>
        <v xml:space="preserve"> </v>
      </c>
      <c r="BU9" s="23">
        <v>50000</v>
      </c>
      <c r="BV9" s="23">
        <v>58550.49</v>
      </c>
      <c r="BW9" s="23">
        <v>29412.5</v>
      </c>
      <c r="BX9" s="18">
        <f t="shared" si="112"/>
        <v>1.1710098</v>
      </c>
      <c r="BY9" s="18">
        <f t="shared" si="133"/>
        <v>1.9906668933276668</v>
      </c>
      <c r="BZ9" s="23">
        <v>0</v>
      </c>
      <c r="CA9" s="23">
        <v>0</v>
      </c>
      <c r="CB9" s="23"/>
      <c r="CC9" s="18" t="str">
        <f t="shared" si="113"/>
        <v xml:space="preserve"> </v>
      </c>
      <c r="CD9" s="18" t="str">
        <f t="shared" si="134"/>
        <v xml:space="preserve"> </v>
      </c>
      <c r="CE9" s="17">
        <v>0</v>
      </c>
      <c r="CF9" s="17">
        <v>62633.2</v>
      </c>
      <c r="CG9" s="17">
        <v>0</v>
      </c>
      <c r="CH9" s="24" t="str">
        <f t="shared" si="135"/>
        <v xml:space="preserve"> </v>
      </c>
      <c r="CI9" s="18" t="str">
        <f t="shared" si="147"/>
        <v xml:space="preserve"> </v>
      </c>
      <c r="CJ9" s="23">
        <v>0</v>
      </c>
      <c r="CK9" s="23">
        <v>0</v>
      </c>
      <c r="CL9" s="23"/>
      <c r="CM9" s="18" t="str">
        <f t="shared" si="136"/>
        <v xml:space="preserve"> </v>
      </c>
      <c r="CN9" s="18" t="str">
        <f t="shared" si="137"/>
        <v xml:space="preserve"> </v>
      </c>
      <c r="CO9" s="23">
        <v>0</v>
      </c>
      <c r="CP9" s="23">
        <v>62633.2</v>
      </c>
      <c r="CQ9" s="23"/>
      <c r="CR9" s="18" t="str">
        <f t="shared" si="138"/>
        <v xml:space="preserve"> </v>
      </c>
      <c r="CS9" s="18" t="str">
        <f t="shared" si="139"/>
        <v xml:space="preserve"> </v>
      </c>
      <c r="CT9" s="23">
        <v>0</v>
      </c>
      <c r="CU9" s="23">
        <v>0</v>
      </c>
      <c r="CV9" s="23"/>
      <c r="CW9" s="18" t="str">
        <f t="shared" si="140"/>
        <v xml:space="preserve"> </v>
      </c>
      <c r="CX9" s="18" t="str">
        <f t="shared" si="141"/>
        <v xml:space="preserve"> </v>
      </c>
      <c r="CY9" s="23">
        <v>0</v>
      </c>
      <c r="CZ9" s="23">
        <v>0</v>
      </c>
      <c r="DA9" s="23"/>
      <c r="DB9" s="18" t="str">
        <f t="shared" si="114"/>
        <v xml:space="preserve"> </v>
      </c>
      <c r="DC9" s="18" t="str">
        <f t="shared" si="142"/>
        <v xml:space="preserve"> </v>
      </c>
      <c r="DD9" s="23">
        <v>0</v>
      </c>
      <c r="DE9" s="23">
        <v>0</v>
      </c>
      <c r="DF9" s="23"/>
      <c r="DG9" s="18" t="str">
        <f t="shared" si="115"/>
        <v xml:space="preserve"> </v>
      </c>
      <c r="DH9" s="18" t="str">
        <f t="shared" si="143"/>
        <v xml:space="preserve"> </v>
      </c>
      <c r="DI9" s="23">
        <v>0</v>
      </c>
      <c r="DJ9" s="23"/>
      <c r="DK9" s="18" t="str">
        <f t="shared" si="144"/>
        <v xml:space="preserve"> </v>
      </c>
      <c r="DL9" s="23"/>
      <c r="DM9" s="23">
        <v>0</v>
      </c>
      <c r="DN9" s="23"/>
      <c r="DO9" s="18" t="str">
        <f t="shared" si="116"/>
        <v xml:space="preserve"> </v>
      </c>
      <c r="DP9" s="18" t="str">
        <f t="shared" si="145"/>
        <v xml:space="preserve"> </v>
      </c>
      <c r="DQ9" s="23">
        <v>24333.91</v>
      </c>
      <c r="DR9" s="23">
        <v>0</v>
      </c>
      <c r="DS9" s="23"/>
      <c r="DT9" s="18" t="str">
        <f t="shared" si="117"/>
        <v xml:space="preserve"> </v>
      </c>
      <c r="DU9" s="18" t="str">
        <f t="shared" si="146"/>
        <v xml:space="preserve"> </v>
      </c>
    </row>
    <row r="10" spans="1:125" s="39" customFormat="1" ht="15.75" customHeight="1" outlineLevel="1" x14ac:dyDescent="0.25">
      <c r="A10" s="11">
        <v>4</v>
      </c>
      <c r="B10" s="5" t="s">
        <v>83</v>
      </c>
      <c r="C10" s="17">
        <v>113500</v>
      </c>
      <c r="D10" s="17">
        <v>53060.959999999999</v>
      </c>
      <c r="E10" s="17">
        <v>45820.270000000004</v>
      </c>
      <c r="F10" s="18">
        <f t="shared" si="100"/>
        <v>0.4674974449339207</v>
      </c>
      <c r="G10" s="18">
        <f t="shared" si="118"/>
        <v>1.158023730545455</v>
      </c>
      <c r="H10" s="10">
        <v>81000</v>
      </c>
      <c r="I10" s="14">
        <v>21141.1</v>
      </c>
      <c r="J10" s="10">
        <v>15138.61</v>
      </c>
      <c r="K10" s="18">
        <f t="shared" si="101"/>
        <v>0.2610012345679012</v>
      </c>
      <c r="L10" s="18">
        <f t="shared" si="119"/>
        <v>1.396502056661741</v>
      </c>
      <c r="M10" s="23">
        <v>20000</v>
      </c>
      <c r="N10" s="23">
        <v>11951.52</v>
      </c>
      <c r="O10" s="23">
        <v>10617.29</v>
      </c>
      <c r="P10" s="18">
        <f t="shared" si="102"/>
        <v>0.597576</v>
      </c>
      <c r="Q10" s="18">
        <f t="shared" si="120"/>
        <v>1.1256657772369407</v>
      </c>
      <c r="R10" s="23">
        <v>0</v>
      </c>
      <c r="S10" s="23">
        <v>0</v>
      </c>
      <c r="T10" s="23"/>
      <c r="U10" s="18" t="str">
        <f t="shared" si="103"/>
        <v xml:space="preserve"> </v>
      </c>
      <c r="V10" s="18" t="str">
        <f t="shared" si="148"/>
        <v xml:space="preserve"> </v>
      </c>
      <c r="W10" s="23">
        <v>0</v>
      </c>
      <c r="X10" s="23">
        <v>0</v>
      </c>
      <c r="Y10" s="23"/>
      <c r="Z10" s="18" t="str">
        <f t="shared" si="104"/>
        <v xml:space="preserve"> </v>
      </c>
      <c r="AA10" s="18" t="str">
        <f t="shared" si="122"/>
        <v xml:space="preserve"> </v>
      </c>
      <c r="AB10" s="23">
        <v>5000</v>
      </c>
      <c r="AC10" s="23">
        <v>2879.17</v>
      </c>
      <c r="AD10" s="23">
        <v>541.65</v>
      </c>
      <c r="AE10" s="18">
        <f t="shared" si="105"/>
        <v>0.57583400000000007</v>
      </c>
      <c r="AF10" s="18" t="str">
        <f t="shared" si="123"/>
        <v>св.200</v>
      </c>
      <c r="AG10" s="23">
        <v>55000</v>
      </c>
      <c r="AH10" s="23">
        <v>6310.41</v>
      </c>
      <c r="AI10" s="23">
        <v>3979.67</v>
      </c>
      <c r="AJ10" s="18">
        <f t="shared" si="106"/>
        <v>0.11473472727272727</v>
      </c>
      <c r="AK10" s="18">
        <f t="shared" si="124"/>
        <v>1.5856616252101303</v>
      </c>
      <c r="AL10" s="23">
        <v>1000</v>
      </c>
      <c r="AM10" s="23">
        <v>0</v>
      </c>
      <c r="AN10" s="23"/>
      <c r="AO10" s="18" t="str">
        <f>IF(AM10&lt;=0," ",IF(AL10&lt;=0," ",IF(AM10/AL10*100&gt;200,"СВ.200",AM10/AL10)))</f>
        <v xml:space="preserve"> </v>
      </c>
      <c r="AP10" s="18" t="str">
        <f>IF(AM10=0," ",IF(AM10/AN10*100&gt;200,"св.200",AM10/AN10))</f>
        <v xml:space="preserve"> </v>
      </c>
      <c r="AQ10" s="6">
        <v>32500</v>
      </c>
      <c r="AR10" s="6">
        <v>31919.859999999997</v>
      </c>
      <c r="AS10" s="6">
        <v>30681.66</v>
      </c>
      <c r="AT10" s="18">
        <f t="shared" si="107"/>
        <v>0.98214953846153841</v>
      </c>
      <c r="AU10" s="18"/>
      <c r="AV10" s="23">
        <v>0</v>
      </c>
      <c r="AW10" s="23">
        <v>0</v>
      </c>
      <c r="AX10" s="23"/>
      <c r="AY10" s="18" t="str">
        <f t="shared" si="108"/>
        <v xml:space="preserve"> </v>
      </c>
      <c r="AZ10" s="18" t="str">
        <f t="shared" si="127"/>
        <v xml:space="preserve"> </v>
      </c>
      <c r="BA10" s="23">
        <v>10000</v>
      </c>
      <c r="BB10" s="23">
        <v>362.23</v>
      </c>
      <c r="BC10" s="23">
        <v>3783.32</v>
      </c>
      <c r="BD10" s="18">
        <f t="shared" si="128"/>
        <v>3.6223000000000005E-2</v>
      </c>
      <c r="BE10" s="18">
        <f t="shared" si="129"/>
        <v>9.5743949758413244E-2</v>
      </c>
      <c r="BF10" s="23">
        <v>0</v>
      </c>
      <c r="BG10" s="23">
        <v>0</v>
      </c>
      <c r="BH10" s="23"/>
      <c r="BI10" s="18" t="str">
        <f t="shared" si="109"/>
        <v xml:space="preserve"> </v>
      </c>
      <c r="BJ10" s="18" t="str">
        <f t="shared" si="130"/>
        <v xml:space="preserve"> </v>
      </c>
      <c r="BK10" s="23">
        <v>0</v>
      </c>
      <c r="BL10" s="23">
        <v>0</v>
      </c>
      <c r="BM10" s="23"/>
      <c r="BN10" s="18" t="str">
        <f>IF(BL10&lt;=0," ",IF(BK10&lt;=0," ",IF(BL10/BK10*100&gt;200,"СВ.200",BL10/BK10)))</f>
        <v xml:space="preserve"> </v>
      </c>
      <c r="BO10" s="18" t="str">
        <f t="shared" si="131"/>
        <v xml:space="preserve"> </v>
      </c>
      <c r="BP10" s="23">
        <v>0</v>
      </c>
      <c r="BQ10" s="23">
        <v>0</v>
      </c>
      <c r="BR10" s="23"/>
      <c r="BS10" s="18" t="str">
        <f t="shared" si="132"/>
        <v xml:space="preserve"> </v>
      </c>
      <c r="BT10" s="18" t="str">
        <f>IF(BQ10=0," ",IF(BQ10/BR10*100&gt;200,"св.200",BQ10/BR10))</f>
        <v xml:space="preserve"> </v>
      </c>
      <c r="BU10" s="23">
        <v>10000</v>
      </c>
      <c r="BV10" s="23">
        <v>8570</v>
      </c>
      <c r="BW10" s="23">
        <v>4690</v>
      </c>
      <c r="BX10" s="18">
        <f t="shared" si="112"/>
        <v>0.85699999999999998</v>
      </c>
      <c r="BY10" s="18"/>
      <c r="BZ10" s="23">
        <v>0</v>
      </c>
      <c r="CA10" s="23">
        <v>0</v>
      </c>
      <c r="CB10" s="23"/>
      <c r="CC10" s="18" t="str">
        <f t="shared" si="113"/>
        <v xml:space="preserve"> </v>
      </c>
      <c r="CD10" s="18" t="str">
        <f t="shared" si="134"/>
        <v xml:space="preserve"> </v>
      </c>
      <c r="CE10" s="17">
        <v>0</v>
      </c>
      <c r="CF10" s="17">
        <v>1357.71</v>
      </c>
      <c r="CG10" s="17">
        <v>0</v>
      </c>
      <c r="CH10" s="24" t="str">
        <f t="shared" si="135"/>
        <v xml:space="preserve"> </v>
      </c>
      <c r="CI10" s="18" t="str">
        <f t="shared" si="147"/>
        <v xml:space="preserve"> </v>
      </c>
      <c r="CJ10" s="23">
        <v>0</v>
      </c>
      <c r="CK10" s="23">
        <v>0</v>
      </c>
      <c r="CL10" s="23"/>
      <c r="CM10" s="18" t="str">
        <f t="shared" si="136"/>
        <v xml:space="preserve"> </v>
      </c>
      <c r="CN10" s="18" t="str">
        <f t="shared" si="137"/>
        <v xml:space="preserve"> </v>
      </c>
      <c r="CO10" s="23">
        <v>0</v>
      </c>
      <c r="CP10" s="23">
        <v>1357.71</v>
      </c>
      <c r="CQ10" s="23"/>
      <c r="CR10" s="18" t="str">
        <f t="shared" si="138"/>
        <v xml:space="preserve"> </v>
      </c>
      <c r="CS10" s="18" t="str">
        <f t="shared" si="139"/>
        <v xml:space="preserve"> </v>
      </c>
      <c r="CT10" s="23">
        <v>0</v>
      </c>
      <c r="CU10" s="23">
        <v>0</v>
      </c>
      <c r="CV10" s="23"/>
      <c r="CW10" s="18" t="str">
        <f t="shared" si="140"/>
        <v xml:space="preserve"> </v>
      </c>
      <c r="CX10" s="18" t="str">
        <f t="shared" si="141"/>
        <v xml:space="preserve"> </v>
      </c>
      <c r="CY10" s="23">
        <v>0</v>
      </c>
      <c r="CZ10" s="23">
        <v>0</v>
      </c>
      <c r="DA10" s="23"/>
      <c r="DB10" s="18" t="str">
        <f t="shared" si="114"/>
        <v xml:space="preserve"> </v>
      </c>
      <c r="DC10" s="18" t="str">
        <f t="shared" si="142"/>
        <v xml:space="preserve"> </v>
      </c>
      <c r="DD10" s="23">
        <v>0</v>
      </c>
      <c r="DE10" s="23">
        <v>0</v>
      </c>
      <c r="DF10" s="23"/>
      <c r="DG10" s="18" t="str">
        <f t="shared" si="115"/>
        <v xml:space="preserve"> </v>
      </c>
      <c r="DH10" s="18" t="str">
        <f t="shared" si="143"/>
        <v xml:space="preserve"> </v>
      </c>
      <c r="DI10" s="23">
        <v>0</v>
      </c>
      <c r="DJ10" s="23"/>
      <c r="DK10" s="18" t="str">
        <f t="shared" si="144"/>
        <v xml:space="preserve"> </v>
      </c>
      <c r="DL10" s="23"/>
      <c r="DM10" s="23">
        <v>9129.92</v>
      </c>
      <c r="DN10" s="23"/>
      <c r="DO10" s="18" t="str">
        <f t="shared" si="116"/>
        <v xml:space="preserve"> </v>
      </c>
      <c r="DP10" s="18" t="str">
        <f t="shared" si="145"/>
        <v xml:space="preserve"> </v>
      </c>
      <c r="DQ10" s="23">
        <v>12500</v>
      </c>
      <c r="DR10" s="23">
        <v>12500</v>
      </c>
      <c r="DS10" s="23">
        <v>22208.34</v>
      </c>
      <c r="DT10" s="18">
        <f t="shared" si="117"/>
        <v>1</v>
      </c>
      <c r="DU10" s="18">
        <f t="shared" si="146"/>
        <v>0.5628516134028928</v>
      </c>
    </row>
    <row r="11" spans="1:125" s="38" customFormat="1" ht="32.1" customHeight="1" x14ac:dyDescent="0.25">
      <c r="A11" s="12"/>
      <c r="B11" s="4" t="s">
        <v>122</v>
      </c>
      <c r="C11" s="20">
        <v>48522561.130000003</v>
      </c>
      <c r="D11" s="20">
        <v>18147775.809999999</v>
      </c>
      <c r="E11" s="20">
        <v>18080970.029999997</v>
      </c>
      <c r="F11" s="16">
        <f t="shared" si="100"/>
        <v>0.37400696474736961</v>
      </c>
      <c r="G11" s="16">
        <f t="shared" si="118"/>
        <v>1.0036948117213378</v>
      </c>
      <c r="H11" s="15">
        <v>43367011.050000004</v>
      </c>
      <c r="I11" s="15">
        <v>16193337.300000001</v>
      </c>
      <c r="J11" s="15">
        <v>16664516.950000001</v>
      </c>
      <c r="K11" s="16">
        <f t="shared" si="101"/>
        <v>0.37340219922765461</v>
      </c>
      <c r="L11" s="16">
        <f t="shared" si="119"/>
        <v>0.97172557407972149</v>
      </c>
      <c r="M11" s="15">
        <v>32975265.550000001</v>
      </c>
      <c r="N11" s="15">
        <v>13596386.84</v>
      </c>
      <c r="O11" s="15">
        <v>13260296.460000001</v>
      </c>
      <c r="P11" s="16">
        <f t="shared" si="102"/>
        <v>0.41232076871023104</v>
      </c>
      <c r="Q11" s="16">
        <f t="shared" si="120"/>
        <v>1.0253456158400247</v>
      </c>
      <c r="R11" s="15">
        <v>2135870</v>
      </c>
      <c r="S11" s="15">
        <v>1163924.2</v>
      </c>
      <c r="T11" s="15">
        <v>1117782.1099999999</v>
      </c>
      <c r="U11" s="16">
        <f t="shared" si="103"/>
        <v>0.54494149924854973</v>
      </c>
      <c r="V11" s="16">
        <f t="shared" si="121"/>
        <v>1.0412800398102633</v>
      </c>
      <c r="W11" s="15">
        <v>8775.5</v>
      </c>
      <c r="X11" s="15">
        <v>15681.51</v>
      </c>
      <c r="Y11" s="15">
        <v>42743.920000000006</v>
      </c>
      <c r="Z11" s="16">
        <f t="shared" si="104"/>
        <v>1.7869648453079596</v>
      </c>
      <c r="AA11" s="16">
        <f>IF(Y11=0," ",IF(X11/Y11*100&gt;200,"св.200",X11/Y11))</f>
        <v>0.36687112459503007</v>
      </c>
      <c r="AB11" s="15">
        <v>1239000</v>
      </c>
      <c r="AC11" s="15">
        <v>46277.479999999996</v>
      </c>
      <c r="AD11" s="15">
        <v>206990.86999999997</v>
      </c>
      <c r="AE11" s="16">
        <f t="shared" si="105"/>
        <v>3.7350669895076669E-2</v>
      </c>
      <c r="AF11" s="16">
        <f t="shared" si="123"/>
        <v>0.22357256626826102</v>
      </c>
      <c r="AG11" s="15">
        <v>7008100</v>
      </c>
      <c r="AH11" s="15">
        <v>1371067.27</v>
      </c>
      <c r="AI11" s="15">
        <v>2036703.59</v>
      </c>
      <c r="AJ11" s="16">
        <f t="shared" si="106"/>
        <v>0.19564036900158388</v>
      </c>
      <c r="AK11" s="16">
        <f t="shared" si="124"/>
        <v>0.67317958132533162</v>
      </c>
      <c r="AL11" s="15">
        <v>0</v>
      </c>
      <c r="AM11" s="15">
        <v>0</v>
      </c>
      <c r="AN11" s="15">
        <v>0</v>
      </c>
      <c r="AO11" s="19">
        <f>SUM(AO12:AO17)</f>
        <v>0</v>
      </c>
      <c r="AP11" s="16" t="str">
        <f t="shared" si="125"/>
        <v xml:space="preserve"> </v>
      </c>
      <c r="AQ11" s="15">
        <v>5155550.08</v>
      </c>
      <c r="AR11" s="15">
        <v>1954438.5099999998</v>
      </c>
      <c r="AS11" s="15">
        <v>1416453.0800000003</v>
      </c>
      <c r="AT11" s="16">
        <f t="shared" si="107"/>
        <v>0.37909407913267712</v>
      </c>
      <c r="AU11" s="16">
        <f t="shared" si="126"/>
        <v>1.3798116842670138</v>
      </c>
      <c r="AV11" s="15">
        <v>385000</v>
      </c>
      <c r="AW11" s="15">
        <v>217012.95</v>
      </c>
      <c r="AX11" s="15">
        <v>466919.52999999997</v>
      </c>
      <c r="AY11" s="16">
        <f t="shared" si="108"/>
        <v>0.56367</v>
      </c>
      <c r="AZ11" s="16">
        <f t="shared" si="127"/>
        <v>0.4647759111725312</v>
      </c>
      <c r="BA11" s="15">
        <v>3005094.92</v>
      </c>
      <c r="BB11" s="15">
        <v>748613.1</v>
      </c>
      <c r="BC11" s="15">
        <v>153139.20000000001</v>
      </c>
      <c r="BD11" s="16">
        <f t="shared" si="128"/>
        <v>0.24911462696825562</v>
      </c>
      <c r="BE11" s="16" t="str">
        <f t="shared" si="129"/>
        <v>св.200</v>
      </c>
      <c r="BF11" s="15">
        <v>158550</v>
      </c>
      <c r="BG11" s="15">
        <v>74341.5</v>
      </c>
      <c r="BH11" s="15">
        <v>67486.09</v>
      </c>
      <c r="BI11" s="16">
        <f t="shared" si="109"/>
        <v>0.46888363292336804</v>
      </c>
      <c r="BJ11" s="16">
        <f t="shared" si="130"/>
        <v>1.1015825631622753</v>
      </c>
      <c r="BK11" s="15">
        <v>394300</v>
      </c>
      <c r="BL11" s="15">
        <v>210033.61</v>
      </c>
      <c r="BM11" s="15">
        <v>187970.26</v>
      </c>
      <c r="BN11" s="16">
        <f t="shared" ref="BN11:BN17" si="149">IF(BL11&lt;=0," ",IF(BK11&lt;=0," ",IF(BL11/BK11*100&gt;200,"СВ.200",BL11/BK11)))</f>
        <v>0.53267463860005071</v>
      </c>
      <c r="BO11" s="16">
        <f t="shared" si="131"/>
        <v>1.1173768126936674</v>
      </c>
      <c r="BP11" s="15">
        <v>0</v>
      </c>
      <c r="BQ11" s="15">
        <v>0</v>
      </c>
      <c r="BR11" s="15">
        <v>0</v>
      </c>
      <c r="BS11" s="16" t="str">
        <f t="shared" si="132"/>
        <v xml:space="preserve"> </v>
      </c>
      <c r="BT11" s="16" t="str">
        <f t="shared" si="111"/>
        <v xml:space="preserve"> </v>
      </c>
      <c r="BU11" s="15">
        <v>590507.31000000006</v>
      </c>
      <c r="BV11" s="15">
        <v>303165.45999999996</v>
      </c>
      <c r="BW11" s="15">
        <v>223311.19</v>
      </c>
      <c r="BX11" s="16">
        <f t="shared" si="112"/>
        <v>0.51339831847297523</v>
      </c>
      <c r="BY11" s="16">
        <f t="shared" si="133"/>
        <v>1.3575918878046369</v>
      </c>
      <c r="BZ11" s="15">
        <v>0</v>
      </c>
      <c r="CA11" s="15">
        <v>0</v>
      </c>
      <c r="CB11" s="15">
        <v>0</v>
      </c>
      <c r="CC11" s="16" t="str">
        <f t="shared" si="113"/>
        <v xml:space="preserve"> </v>
      </c>
      <c r="CD11" s="16" t="str">
        <f t="shared" si="134"/>
        <v xml:space="preserve"> </v>
      </c>
      <c r="CE11" s="20">
        <v>110392.5</v>
      </c>
      <c r="CF11" s="20">
        <v>40529.300000000003</v>
      </c>
      <c r="CG11" s="20">
        <v>98487.22</v>
      </c>
      <c r="CH11" s="16">
        <f t="shared" si="135"/>
        <v>0.36713816608918182</v>
      </c>
      <c r="CI11" s="16">
        <f t="shared" si="147"/>
        <v>0.41151836756078608</v>
      </c>
      <c r="CJ11" s="15">
        <v>110392.5</v>
      </c>
      <c r="CK11" s="15">
        <v>40529.300000000003</v>
      </c>
      <c r="CL11" s="15">
        <v>98487.22</v>
      </c>
      <c r="CM11" s="16">
        <f t="shared" si="136"/>
        <v>0.36713816608918182</v>
      </c>
      <c r="CN11" s="16">
        <f t="shared" si="137"/>
        <v>0.41151836756078608</v>
      </c>
      <c r="CO11" s="15">
        <v>0</v>
      </c>
      <c r="CP11" s="15">
        <v>0</v>
      </c>
      <c r="CQ11" s="15">
        <v>0</v>
      </c>
      <c r="CR11" s="16" t="str">
        <f t="shared" si="138"/>
        <v xml:space="preserve"> </v>
      </c>
      <c r="CS11" s="16" t="str">
        <f t="shared" si="139"/>
        <v xml:space="preserve"> </v>
      </c>
      <c r="CT11" s="15">
        <v>0</v>
      </c>
      <c r="CU11" s="15">
        <v>0</v>
      </c>
      <c r="CV11" s="15">
        <v>0</v>
      </c>
      <c r="CW11" s="30" t="str">
        <f t="shared" si="140"/>
        <v xml:space="preserve"> </v>
      </c>
      <c r="CX11" s="30" t="str">
        <f t="shared" si="141"/>
        <v xml:space="preserve"> </v>
      </c>
      <c r="CY11" s="15">
        <v>0</v>
      </c>
      <c r="CZ11" s="15">
        <v>0</v>
      </c>
      <c r="DA11" s="15">
        <v>0</v>
      </c>
      <c r="DB11" s="16" t="str">
        <f t="shared" si="114"/>
        <v xml:space="preserve"> </v>
      </c>
      <c r="DC11" s="16" t="str">
        <f t="shared" si="142"/>
        <v xml:space="preserve"> </v>
      </c>
      <c r="DD11" s="15">
        <v>0</v>
      </c>
      <c r="DE11" s="15">
        <v>1000</v>
      </c>
      <c r="DF11" s="15">
        <v>87801.94</v>
      </c>
      <c r="DG11" s="16" t="str">
        <f t="shared" si="115"/>
        <v xml:space="preserve"> </v>
      </c>
      <c r="DH11" s="16">
        <f t="shared" si="143"/>
        <v>1.1389269986517382E-2</v>
      </c>
      <c r="DI11" s="15">
        <v>0</v>
      </c>
      <c r="DJ11" s="15">
        <v>0</v>
      </c>
      <c r="DK11" s="16" t="str">
        <f t="shared" si="144"/>
        <v xml:space="preserve"> </v>
      </c>
      <c r="DL11" s="15">
        <f>SUM(DL12:DL17)</f>
        <v>255948</v>
      </c>
      <c r="DM11" s="15">
        <v>214130</v>
      </c>
      <c r="DN11" s="15">
        <v>55050</v>
      </c>
      <c r="DO11" s="16">
        <f t="shared" si="116"/>
        <v>0.83661524997265069</v>
      </c>
      <c r="DP11" s="16" t="str">
        <f t="shared" si="145"/>
        <v>св.200</v>
      </c>
      <c r="DQ11" s="15">
        <f>DQ12+DQ13+DQ14+DQ15+DQ16+DQ17</f>
        <v>255757.35</v>
      </c>
      <c r="DR11" s="15">
        <f>DR12+DR13+DR14+DR15+DR16+DR17</f>
        <v>145612.59</v>
      </c>
      <c r="DS11" s="15">
        <v>76287.649999999994</v>
      </c>
      <c r="DT11" s="16">
        <f t="shared" si="117"/>
        <v>0.56933882838557714</v>
      </c>
      <c r="DU11" s="16">
        <f t="shared" si="146"/>
        <v>1.9087308365115456</v>
      </c>
    </row>
    <row r="12" spans="1:125" s="39" customFormat="1" ht="15.75" customHeight="1" outlineLevel="1" x14ac:dyDescent="0.25">
      <c r="A12" s="11">
        <v>5</v>
      </c>
      <c r="B12" s="5" t="s">
        <v>53</v>
      </c>
      <c r="C12" s="17">
        <v>17266015.18</v>
      </c>
      <c r="D12" s="17">
        <v>7459787.1399999997</v>
      </c>
      <c r="E12" s="17">
        <v>7930908.9300000006</v>
      </c>
      <c r="F12" s="18">
        <f t="shared" si="100"/>
        <v>0.43205030588881943</v>
      </c>
      <c r="G12" s="18">
        <f t="shared" si="118"/>
        <v>0.94059674696075457</v>
      </c>
      <c r="H12" s="10">
        <v>16387236</v>
      </c>
      <c r="I12" s="14">
        <v>7124229.0099999998</v>
      </c>
      <c r="J12" s="10">
        <v>7589141.3600000003</v>
      </c>
      <c r="K12" s="18">
        <f t="shared" si="101"/>
        <v>0.43474256488403534</v>
      </c>
      <c r="L12" s="18">
        <f t="shared" si="119"/>
        <v>0.93873979572308286</v>
      </c>
      <c r="M12" s="23">
        <v>14001706</v>
      </c>
      <c r="N12" s="23">
        <v>6279072.0499999998</v>
      </c>
      <c r="O12" s="23">
        <v>6768663.8799999999</v>
      </c>
      <c r="P12" s="18">
        <f t="shared" si="102"/>
        <v>0.44845049953198557</v>
      </c>
      <c r="Q12" s="18">
        <f t="shared" si="120"/>
        <v>0.92766787675088391</v>
      </c>
      <c r="R12" s="23">
        <v>749530</v>
      </c>
      <c r="S12" s="23">
        <v>408448.33</v>
      </c>
      <c r="T12" s="23">
        <v>392537.05</v>
      </c>
      <c r="U12" s="18">
        <f t="shared" si="103"/>
        <v>0.54493926860832786</v>
      </c>
      <c r="V12" s="18">
        <f t="shared" si="121"/>
        <v>1.0405344667465148</v>
      </c>
      <c r="W12" s="23">
        <v>0</v>
      </c>
      <c r="X12" s="23">
        <v>0</v>
      </c>
      <c r="Y12" s="23"/>
      <c r="Z12" s="18" t="str">
        <f t="shared" si="104"/>
        <v xml:space="preserve"> </v>
      </c>
      <c r="AA12" s="18" t="str">
        <f t="shared" si="122"/>
        <v xml:space="preserve"> </v>
      </c>
      <c r="AB12" s="23">
        <v>311000</v>
      </c>
      <c r="AC12" s="23">
        <v>6571.74</v>
      </c>
      <c r="AD12" s="23">
        <v>24868.03</v>
      </c>
      <c r="AE12" s="18">
        <f t="shared" si="105"/>
        <v>2.1130996784565915E-2</v>
      </c>
      <c r="AF12" s="18">
        <f t="shared" si="123"/>
        <v>0.26426459997032337</v>
      </c>
      <c r="AG12" s="23">
        <v>1325000</v>
      </c>
      <c r="AH12" s="23">
        <v>430136.89</v>
      </c>
      <c r="AI12" s="23">
        <v>403072.4</v>
      </c>
      <c r="AJ12" s="18">
        <f t="shared" si="106"/>
        <v>0.32463161509433963</v>
      </c>
      <c r="AK12" s="18">
        <f t="shared" si="124"/>
        <v>1.0671454805637894</v>
      </c>
      <c r="AL12" s="23">
        <v>0</v>
      </c>
      <c r="AM12" s="23">
        <v>0</v>
      </c>
      <c r="AN12" s="23"/>
      <c r="AO12" s="18" t="str">
        <f>IF(AM12&lt;=0," ",IF(AL12&lt;=0," ",IF(AM12/AL12*100&gt;200,"СВ.200",AM12/AL12)))</f>
        <v xml:space="preserve"> </v>
      </c>
      <c r="AP12" s="18" t="str">
        <f t="shared" si="125"/>
        <v xml:space="preserve"> </v>
      </c>
      <c r="AQ12" s="6">
        <v>878779.18</v>
      </c>
      <c r="AR12" s="6">
        <v>335558.13</v>
      </c>
      <c r="AS12" s="6">
        <v>341767.57</v>
      </c>
      <c r="AT12" s="18">
        <f t="shared" si="107"/>
        <v>0.38184578974663463</v>
      </c>
      <c r="AU12" s="18">
        <f t="shared" si="126"/>
        <v>0.98183139494481586</v>
      </c>
      <c r="AV12" s="23">
        <v>106000</v>
      </c>
      <c r="AW12" s="23">
        <v>6186.29</v>
      </c>
      <c r="AX12" s="23">
        <v>10338.48</v>
      </c>
      <c r="AY12" s="18">
        <f t="shared" si="108"/>
        <v>5.8361226415094336E-2</v>
      </c>
      <c r="AZ12" s="18">
        <f>IF(AX12=0," ",IF(AW12/AX12*100&gt;200,"св.200",AW12/AX12))</f>
        <v>0.59837519635381609</v>
      </c>
      <c r="BA12" s="23">
        <v>0</v>
      </c>
      <c r="BB12" s="23">
        <v>0</v>
      </c>
      <c r="BC12" s="23"/>
      <c r="BD12" s="18" t="str">
        <f>IF(BB12&lt;=0," ",IF(BA12&lt;=0," ",IF(BB12/BA12*100&gt;200,"СВ.200",BB12/BA12)))</f>
        <v xml:space="preserve"> </v>
      </c>
      <c r="BE12" s="18" t="str">
        <f>IF(BC12=0," ",IF(BB12/BC12*100&gt;200,"св.200",BB12/BC12))</f>
        <v xml:space="preserve"> </v>
      </c>
      <c r="BF12" s="23">
        <v>142800</v>
      </c>
      <c r="BG12" s="23">
        <v>66466.679999999993</v>
      </c>
      <c r="BH12" s="23">
        <v>54280.02</v>
      </c>
      <c r="BI12" s="18">
        <f t="shared" si="109"/>
        <v>0.46545294117647051</v>
      </c>
      <c r="BJ12" s="18">
        <f t="shared" si="130"/>
        <v>1.2245146556688815</v>
      </c>
      <c r="BK12" s="23">
        <v>0</v>
      </c>
      <c r="BL12" s="23">
        <v>0</v>
      </c>
      <c r="BM12" s="23"/>
      <c r="BN12" s="18" t="str">
        <f t="shared" si="149"/>
        <v xml:space="preserve"> </v>
      </c>
      <c r="BO12" s="18" t="str">
        <f t="shared" si="131"/>
        <v xml:space="preserve"> </v>
      </c>
      <c r="BP12" s="23">
        <v>0</v>
      </c>
      <c r="BQ12" s="23">
        <v>0</v>
      </c>
      <c r="BR12" s="23"/>
      <c r="BS12" s="18" t="str">
        <f t="shared" si="132"/>
        <v xml:space="preserve"> </v>
      </c>
      <c r="BT12" s="18" t="str">
        <f t="shared" si="111"/>
        <v xml:space="preserve"> </v>
      </c>
      <c r="BU12" s="23">
        <v>515000</v>
      </c>
      <c r="BV12" s="23">
        <v>247414.77</v>
      </c>
      <c r="BW12" s="23">
        <v>210649.98</v>
      </c>
      <c r="BX12" s="18">
        <f t="shared" si="112"/>
        <v>0.48041702912621359</v>
      </c>
      <c r="BY12" s="18">
        <f t="shared" si="133"/>
        <v>1.1745302325687379</v>
      </c>
      <c r="BZ12" s="23">
        <v>0</v>
      </c>
      <c r="CA12" s="23">
        <v>0</v>
      </c>
      <c r="CB12" s="23"/>
      <c r="CC12" s="18" t="str">
        <f t="shared" si="113"/>
        <v xml:space="preserve"> </v>
      </c>
      <c r="CD12" s="18" t="str">
        <f t="shared" si="134"/>
        <v xml:space="preserve"> </v>
      </c>
      <c r="CE12" s="17">
        <v>70000</v>
      </c>
      <c r="CF12" s="17">
        <v>14724.8</v>
      </c>
      <c r="CG12" s="17">
        <v>48446.66</v>
      </c>
      <c r="CH12" s="18">
        <f t="shared" si="135"/>
        <v>0.21035428571428572</v>
      </c>
      <c r="CI12" s="18">
        <f t="shared" si="147"/>
        <v>0.30393839327623406</v>
      </c>
      <c r="CJ12" s="23">
        <v>70000</v>
      </c>
      <c r="CK12" s="23">
        <v>14724.8</v>
      </c>
      <c r="CL12" s="23">
        <v>48446.66</v>
      </c>
      <c r="CM12" s="18">
        <f t="shared" si="136"/>
        <v>0.21035428571428572</v>
      </c>
      <c r="CN12" s="18">
        <f t="shared" si="137"/>
        <v>0.30393839327623406</v>
      </c>
      <c r="CO12" s="23">
        <v>0</v>
      </c>
      <c r="CP12" s="23">
        <v>0</v>
      </c>
      <c r="CQ12" s="23"/>
      <c r="CR12" s="18" t="str">
        <f t="shared" si="138"/>
        <v xml:space="preserve"> </v>
      </c>
      <c r="CS12" s="18" t="str">
        <f t="shared" si="139"/>
        <v xml:space="preserve"> </v>
      </c>
      <c r="CT12" s="23">
        <v>0</v>
      </c>
      <c r="CU12" s="23">
        <v>0</v>
      </c>
      <c r="CV12" s="23"/>
      <c r="CW12" s="18" t="str">
        <f t="shared" si="140"/>
        <v xml:space="preserve"> </v>
      </c>
      <c r="CX12" s="18" t="str">
        <f t="shared" si="141"/>
        <v xml:space="preserve"> </v>
      </c>
      <c r="CY12" s="23">
        <v>0</v>
      </c>
      <c r="CZ12" s="23">
        <v>0</v>
      </c>
      <c r="DA12" s="23"/>
      <c r="DB12" s="18" t="str">
        <f t="shared" si="114"/>
        <v xml:space="preserve"> </v>
      </c>
      <c r="DC12" s="18" t="str">
        <f t="shared" si="142"/>
        <v xml:space="preserve"> </v>
      </c>
      <c r="DD12" s="23">
        <v>0</v>
      </c>
      <c r="DE12" s="23">
        <v>1000</v>
      </c>
      <c r="DF12" s="23"/>
      <c r="DG12" s="18" t="str">
        <f t="shared" si="115"/>
        <v xml:space="preserve"> </v>
      </c>
      <c r="DH12" s="18" t="str">
        <f t="shared" si="143"/>
        <v xml:space="preserve"> </v>
      </c>
      <c r="DI12" s="23">
        <v>0</v>
      </c>
      <c r="DJ12" s="23"/>
      <c r="DK12" s="18" t="str">
        <f t="shared" si="144"/>
        <v xml:space="preserve"> </v>
      </c>
      <c r="DL12" s="23"/>
      <c r="DM12" s="23">
        <v>0</v>
      </c>
      <c r="DN12" s="23"/>
      <c r="DO12" s="18" t="str">
        <f t="shared" si="116"/>
        <v xml:space="preserve"> </v>
      </c>
      <c r="DP12" s="18" t="str">
        <f t="shared" si="145"/>
        <v xml:space="preserve"> </v>
      </c>
      <c r="DQ12" s="23">
        <v>44979.18</v>
      </c>
      <c r="DR12" s="23">
        <v>-234.41</v>
      </c>
      <c r="DS12" s="23">
        <v>18052.43</v>
      </c>
      <c r="DT12" s="18" t="str">
        <f t="shared" si="117"/>
        <v xml:space="preserve"> </v>
      </c>
      <c r="DU12" s="18">
        <f t="shared" si="146"/>
        <v>-1.2984955487986935E-2</v>
      </c>
    </row>
    <row r="13" spans="1:125" s="39" customFormat="1" ht="15.75" customHeight="1" outlineLevel="1" x14ac:dyDescent="0.25">
      <c r="A13" s="11">
        <v>6</v>
      </c>
      <c r="B13" s="5" t="s">
        <v>87</v>
      </c>
      <c r="C13" s="17">
        <v>9460195.9399999995</v>
      </c>
      <c r="D13" s="17">
        <v>1925006.39</v>
      </c>
      <c r="E13" s="17">
        <v>1848817.22</v>
      </c>
      <c r="F13" s="18">
        <f t="shared" si="100"/>
        <v>0.20348483289448654</v>
      </c>
      <c r="G13" s="18">
        <f t="shared" si="118"/>
        <v>1.0412096821556001</v>
      </c>
      <c r="H13" s="10">
        <v>8926362.370000001</v>
      </c>
      <c r="I13" s="14">
        <v>1640926.81</v>
      </c>
      <c r="J13" s="10">
        <v>1627921.96</v>
      </c>
      <c r="K13" s="18">
        <f t="shared" si="101"/>
        <v>0.1838292847616044</v>
      </c>
      <c r="L13" s="18">
        <f t="shared" si="119"/>
        <v>1.0079886200441697</v>
      </c>
      <c r="M13" s="23">
        <v>7265766.8700000001</v>
      </c>
      <c r="N13" s="23">
        <v>1579321.75</v>
      </c>
      <c r="O13" s="23">
        <v>991806.13</v>
      </c>
      <c r="P13" s="18">
        <f t="shared" si="102"/>
        <v>0.21736477074717922</v>
      </c>
      <c r="Q13" s="18">
        <f t="shared" si="120"/>
        <v>1.592369418003093</v>
      </c>
      <c r="R13" s="23">
        <v>653720</v>
      </c>
      <c r="S13" s="23">
        <v>356240.66</v>
      </c>
      <c r="T13" s="23">
        <v>341463.46</v>
      </c>
      <c r="U13" s="18">
        <f t="shared" si="103"/>
        <v>0.5449437985681943</v>
      </c>
      <c r="V13" s="18">
        <f t="shared" si="121"/>
        <v>1.0432760799647491</v>
      </c>
      <c r="W13" s="23">
        <v>1775.5</v>
      </c>
      <c r="X13" s="23">
        <v>1775.5</v>
      </c>
      <c r="Y13" s="23"/>
      <c r="Z13" s="18">
        <f t="shared" si="104"/>
        <v>1</v>
      </c>
      <c r="AA13" s="18" t="str">
        <f t="shared" si="122"/>
        <v xml:space="preserve"> </v>
      </c>
      <c r="AB13" s="23">
        <v>195000</v>
      </c>
      <c r="AC13" s="23">
        <v>-26843.74</v>
      </c>
      <c r="AD13" s="23">
        <v>31239.72</v>
      </c>
      <c r="AE13" s="18" t="str">
        <f t="shared" si="105"/>
        <v xml:space="preserve"> </v>
      </c>
      <c r="AF13" s="18">
        <f t="shared" si="123"/>
        <v>-0.85928234952169869</v>
      </c>
      <c r="AG13" s="23">
        <v>810100</v>
      </c>
      <c r="AH13" s="23">
        <v>-269567.35999999999</v>
      </c>
      <c r="AI13" s="23">
        <v>263412.65000000002</v>
      </c>
      <c r="AJ13" s="18" t="str">
        <f t="shared" si="106"/>
        <v xml:space="preserve"> </v>
      </c>
      <c r="AK13" s="18">
        <f t="shared" si="124"/>
        <v>-1.0233652787745766</v>
      </c>
      <c r="AL13" s="23">
        <v>0</v>
      </c>
      <c r="AM13" s="23">
        <v>0</v>
      </c>
      <c r="AN13" s="23"/>
      <c r="AO13" s="18" t="str">
        <f>IF(AM13&lt;=0," ",IF(AL13&lt;=0," ",IF(AM13/AL13*100&gt;200,"СВ.200",AM13/AL13)))</f>
        <v xml:space="preserve"> </v>
      </c>
      <c r="AP13" s="18" t="str">
        <f t="shared" si="125"/>
        <v xml:space="preserve"> </v>
      </c>
      <c r="AQ13" s="6">
        <v>533833.57000000007</v>
      </c>
      <c r="AR13" s="6">
        <v>284079.58</v>
      </c>
      <c r="AS13" s="6">
        <v>220895.26</v>
      </c>
      <c r="AT13" s="18">
        <f t="shared" si="107"/>
        <v>0.53215008565309962</v>
      </c>
      <c r="AU13" s="18">
        <f t="shared" si="126"/>
        <v>1.2860374640904473</v>
      </c>
      <c r="AV13" s="23">
        <v>24000</v>
      </c>
      <c r="AW13" s="23">
        <v>5109.93</v>
      </c>
      <c r="AX13" s="23">
        <v>4749.62</v>
      </c>
      <c r="AY13" s="18">
        <f t="shared" si="108"/>
        <v>0.21291375000000001</v>
      </c>
      <c r="AZ13" s="18">
        <f>IF(AX13=0," ",IF(AW13/AX13*100&gt;200,"св.200",AW13/AX13))</f>
        <v>1.075860805706562</v>
      </c>
      <c r="BA13" s="23">
        <v>0</v>
      </c>
      <c r="BB13" s="23">
        <v>0</v>
      </c>
      <c r="BC13" s="23"/>
      <c r="BD13" s="18" t="str">
        <f t="shared" si="128"/>
        <v xml:space="preserve"> </v>
      </c>
      <c r="BE13" s="18" t="str">
        <f t="shared" si="129"/>
        <v xml:space="preserve"> </v>
      </c>
      <c r="BF13" s="23">
        <v>0</v>
      </c>
      <c r="BG13" s="23">
        <v>0</v>
      </c>
      <c r="BH13" s="23"/>
      <c r="BI13" s="18" t="str">
        <f t="shared" si="109"/>
        <v xml:space="preserve"> </v>
      </c>
      <c r="BJ13" s="18" t="str">
        <f>IF(BG13=0," ",IF(BG13/BH13*100&gt;200,"св.200",BG13/BH13))</f>
        <v xml:space="preserve"> </v>
      </c>
      <c r="BK13" s="23">
        <v>155300</v>
      </c>
      <c r="BL13" s="23">
        <v>45964.17</v>
      </c>
      <c r="BM13" s="23">
        <v>82552.210000000006</v>
      </c>
      <c r="BN13" s="18">
        <f t="shared" si="149"/>
        <v>0.29597018673535092</v>
      </c>
      <c r="BO13" s="18">
        <f t="shared" si="131"/>
        <v>0.55678909141257382</v>
      </c>
      <c r="BP13" s="23">
        <v>0</v>
      </c>
      <c r="BQ13" s="23">
        <v>0</v>
      </c>
      <c r="BR13" s="23"/>
      <c r="BS13" s="18" t="str">
        <f t="shared" si="110"/>
        <v xml:space="preserve"> </v>
      </c>
      <c r="BT13" s="18" t="str">
        <f t="shared" ref="BT13:BT64" si="150">IF(BR13=0," ",IF(BQ13/BR13*100&gt;200,"св.200",BQ13/BR13))</f>
        <v xml:space="preserve"> </v>
      </c>
      <c r="BU13" s="23">
        <v>23000</v>
      </c>
      <c r="BV13" s="23">
        <v>3243.38</v>
      </c>
      <c r="BW13" s="23">
        <v>12661.21</v>
      </c>
      <c r="BX13" s="18">
        <f t="shared" si="112"/>
        <v>0.14101652173913043</v>
      </c>
      <c r="BY13" s="18">
        <f t="shared" si="133"/>
        <v>0.25616666969428675</v>
      </c>
      <c r="BZ13" s="23">
        <v>0</v>
      </c>
      <c r="CA13" s="23">
        <v>0</v>
      </c>
      <c r="CB13" s="23"/>
      <c r="CC13" s="18" t="str">
        <f t="shared" si="113"/>
        <v xml:space="preserve"> </v>
      </c>
      <c r="CD13" s="18" t="str">
        <f t="shared" si="134"/>
        <v xml:space="preserve"> </v>
      </c>
      <c r="CE13" s="17">
        <v>40000</v>
      </c>
      <c r="CF13" s="17">
        <v>15632.1</v>
      </c>
      <c r="CG13" s="17">
        <v>32317</v>
      </c>
      <c r="CH13" s="18">
        <f t="shared" si="135"/>
        <v>0.3908025</v>
      </c>
      <c r="CI13" s="18">
        <f t="shared" si="147"/>
        <v>0.48371135934647402</v>
      </c>
      <c r="CJ13" s="23">
        <v>40000</v>
      </c>
      <c r="CK13" s="23">
        <v>15632.1</v>
      </c>
      <c r="CL13" s="23">
        <v>32317</v>
      </c>
      <c r="CM13" s="18">
        <f t="shared" si="136"/>
        <v>0.3908025</v>
      </c>
      <c r="CN13" s="18">
        <f t="shared" si="137"/>
        <v>0.48371135934647402</v>
      </c>
      <c r="CO13" s="23">
        <v>0</v>
      </c>
      <c r="CP13" s="23">
        <v>0</v>
      </c>
      <c r="CQ13" s="23"/>
      <c r="CR13" s="18" t="str">
        <f t="shared" si="138"/>
        <v xml:space="preserve"> </v>
      </c>
      <c r="CS13" s="18" t="str">
        <f t="shared" si="139"/>
        <v xml:space="preserve"> </v>
      </c>
      <c r="CT13" s="23">
        <v>0</v>
      </c>
      <c r="CU13" s="23">
        <v>0</v>
      </c>
      <c r="CV13" s="23"/>
      <c r="CW13" s="18" t="str">
        <f t="shared" si="140"/>
        <v xml:space="preserve"> </v>
      </c>
      <c r="CX13" s="18" t="str">
        <f t="shared" si="141"/>
        <v xml:space="preserve"> </v>
      </c>
      <c r="CY13" s="23">
        <v>0</v>
      </c>
      <c r="CZ13" s="23">
        <v>0</v>
      </c>
      <c r="DA13" s="23"/>
      <c r="DB13" s="18" t="str">
        <f t="shared" si="114"/>
        <v xml:space="preserve"> </v>
      </c>
      <c r="DC13" s="18" t="str">
        <f t="shared" si="142"/>
        <v xml:space="preserve"> </v>
      </c>
      <c r="DD13" s="23">
        <v>0</v>
      </c>
      <c r="DE13" s="23">
        <v>0</v>
      </c>
      <c r="DF13" s="23"/>
      <c r="DG13" s="18" t="str">
        <f t="shared" si="115"/>
        <v xml:space="preserve"> </v>
      </c>
      <c r="DH13" s="18" t="str">
        <f t="shared" si="143"/>
        <v xml:space="preserve"> </v>
      </c>
      <c r="DI13" s="23">
        <v>0</v>
      </c>
      <c r="DJ13" s="23"/>
      <c r="DK13" s="18" t="str">
        <f t="shared" si="144"/>
        <v xml:space="preserve"> </v>
      </c>
      <c r="DL13" s="23">
        <v>255948</v>
      </c>
      <c r="DM13" s="23">
        <v>214130</v>
      </c>
      <c r="DN13" s="23">
        <v>55050</v>
      </c>
      <c r="DO13" s="18">
        <f t="shared" si="116"/>
        <v>0.83661524997265069</v>
      </c>
      <c r="DP13" s="18" t="str">
        <f t="shared" si="145"/>
        <v>св.200</v>
      </c>
      <c r="DQ13" s="23">
        <v>35585.57</v>
      </c>
      <c r="DR13" s="23">
        <v>0</v>
      </c>
      <c r="DS13" s="23">
        <v>33565.22</v>
      </c>
      <c r="DT13" s="18" t="str">
        <f t="shared" si="117"/>
        <v xml:space="preserve"> </v>
      </c>
      <c r="DU13" s="18">
        <f t="shared" si="146"/>
        <v>0</v>
      </c>
    </row>
    <row r="14" spans="1:125" s="39" customFormat="1" ht="15.75" customHeight="1" outlineLevel="1" x14ac:dyDescent="0.25">
      <c r="A14" s="11">
        <v>7</v>
      </c>
      <c r="B14" s="5" t="s">
        <v>70</v>
      </c>
      <c r="C14" s="17">
        <v>14664784.810000001</v>
      </c>
      <c r="D14" s="17">
        <v>6761648.21</v>
      </c>
      <c r="E14" s="17">
        <v>6809986.7699999996</v>
      </c>
      <c r="F14" s="18">
        <f t="shared" si="100"/>
        <v>0.46108062938565547</v>
      </c>
      <c r="G14" s="18">
        <f t="shared" si="118"/>
        <v>0.99290181293553381</v>
      </c>
      <c r="H14" s="10">
        <v>14047620</v>
      </c>
      <c r="I14" s="14">
        <v>6258917.3300000001</v>
      </c>
      <c r="J14" s="10">
        <v>6233948.79</v>
      </c>
      <c r="K14" s="18">
        <f t="shared" si="101"/>
        <v>0.44555001701355818</v>
      </c>
      <c r="L14" s="18">
        <f t="shared" si="119"/>
        <v>1.0040052526642587</v>
      </c>
      <c r="M14" s="23">
        <v>11000000</v>
      </c>
      <c r="N14" s="23">
        <v>5427532.5</v>
      </c>
      <c r="O14" s="23">
        <v>5121738.54</v>
      </c>
      <c r="P14" s="18">
        <f t="shared" si="102"/>
        <v>0.49341204545454548</v>
      </c>
      <c r="Q14" s="18">
        <f t="shared" si="120"/>
        <v>1.0597051094295025</v>
      </c>
      <c r="R14" s="23">
        <v>732620</v>
      </c>
      <c r="S14" s="23">
        <v>399235.21</v>
      </c>
      <c r="T14" s="23">
        <v>383781.6</v>
      </c>
      <c r="U14" s="18">
        <f t="shared" si="103"/>
        <v>0.54494172968250942</v>
      </c>
      <c r="V14" s="18">
        <f t="shared" si="121"/>
        <v>1.040266677714617</v>
      </c>
      <c r="W14" s="23">
        <v>0</v>
      </c>
      <c r="X14" s="23">
        <v>0</v>
      </c>
      <c r="Y14" s="23">
        <v>4097.5</v>
      </c>
      <c r="Z14" s="18" t="str">
        <f t="shared" si="104"/>
        <v xml:space="preserve"> </v>
      </c>
      <c r="AA14" s="18">
        <f t="shared" si="122"/>
        <v>0</v>
      </c>
      <c r="AB14" s="23">
        <v>350000</v>
      </c>
      <c r="AC14" s="23">
        <v>42239.75</v>
      </c>
      <c r="AD14" s="23">
        <v>96146.54</v>
      </c>
      <c r="AE14" s="18">
        <f t="shared" si="105"/>
        <v>0.120685</v>
      </c>
      <c r="AF14" s="18">
        <f t="shared" si="123"/>
        <v>0.43932678180618878</v>
      </c>
      <c r="AG14" s="23">
        <v>1965000</v>
      </c>
      <c r="AH14" s="23">
        <v>389909.87</v>
      </c>
      <c r="AI14" s="23">
        <v>628184.61</v>
      </c>
      <c r="AJ14" s="18">
        <f t="shared" si="106"/>
        <v>0.19842741475826972</v>
      </c>
      <c r="AK14" s="18">
        <f t="shared" si="124"/>
        <v>0.62069312713662306</v>
      </c>
      <c r="AL14" s="23">
        <v>0</v>
      </c>
      <c r="AM14" s="23">
        <v>0</v>
      </c>
      <c r="AN14" s="23"/>
      <c r="AO14" s="18" t="str">
        <f t="shared" ref="AO14:AO17" si="151">IF(AM14&lt;=0," ",IF(AL14&lt;=0," ",IF(AM14/AL14*100&gt;200,"СВ.200",AM14/AL14)))</f>
        <v xml:space="preserve"> </v>
      </c>
      <c r="AP14" s="18" t="str">
        <f t="shared" si="125"/>
        <v xml:space="preserve"> </v>
      </c>
      <c r="AQ14" s="6">
        <v>617164.81000000006</v>
      </c>
      <c r="AR14" s="6">
        <v>502730.88</v>
      </c>
      <c r="AS14" s="6">
        <v>576037.98</v>
      </c>
      <c r="AT14" s="18">
        <f t="shared" si="107"/>
        <v>0.81458124613423755</v>
      </c>
      <c r="AU14" s="18">
        <f t="shared" si="126"/>
        <v>0.87273912043091328</v>
      </c>
      <c r="AV14" s="23">
        <v>255000</v>
      </c>
      <c r="AW14" s="23">
        <v>205716.73</v>
      </c>
      <c r="AX14" s="23">
        <v>451831.43</v>
      </c>
      <c r="AY14" s="18">
        <f t="shared" si="108"/>
        <v>0.806732274509804</v>
      </c>
      <c r="AZ14" s="18">
        <f>IF(AX14=0," ",IF(AW14/AX14*100&gt;200,"св.200",AW14/AX14))</f>
        <v>0.45529530780981753</v>
      </c>
      <c r="BA14" s="23">
        <v>0</v>
      </c>
      <c r="BB14" s="23">
        <v>0</v>
      </c>
      <c r="BC14" s="23"/>
      <c r="BD14" s="18" t="str">
        <f>IF(BB14&lt;=0," ",IF(BA14&lt;=0," ",IF(BB14/BA14*100&gt;200,"СВ.200",BB14/BA14)))</f>
        <v xml:space="preserve"> </v>
      </c>
      <c r="BE14" s="18" t="str">
        <f>IF(BC14=0," ",IF(BB14/BC14*100&gt;200,"св.200",BB14/BC14))</f>
        <v xml:space="preserve"> </v>
      </c>
      <c r="BF14" s="23">
        <v>0</v>
      </c>
      <c r="BG14" s="23">
        <v>0</v>
      </c>
      <c r="BH14" s="23"/>
      <c r="BI14" s="18" t="str">
        <f t="shared" si="109"/>
        <v xml:space="preserve"> </v>
      </c>
      <c r="BJ14" s="18" t="str">
        <f>IF(BG14=0," ",IF(BG14/BH14*100&gt;200,"св.200",BG14/BH14))</f>
        <v xml:space="preserve"> </v>
      </c>
      <c r="BK14" s="23">
        <v>239000</v>
      </c>
      <c r="BL14" s="23">
        <v>164069.44</v>
      </c>
      <c r="BM14" s="23">
        <v>105418.05</v>
      </c>
      <c r="BN14" s="18">
        <f t="shared" si="149"/>
        <v>0.68648301255230126</v>
      </c>
      <c r="BO14" s="18">
        <f t="shared" si="131"/>
        <v>1.5563695211588529</v>
      </c>
      <c r="BP14" s="23">
        <v>0</v>
      </c>
      <c r="BQ14" s="23">
        <v>0</v>
      </c>
      <c r="BR14" s="23"/>
      <c r="BS14" s="18" t="str">
        <f t="shared" si="110"/>
        <v xml:space="preserve"> </v>
      </c>
      <c r="BT14" s="18" t="str">
        <f t="shared" si="150"/>
        <v xml:space="preserve"> </v>
      </c>
      <c r="BU14" s="23">
        <v>52507.31</v>
      </c>
      <c r="BV14" s="23">
        <v>52507.31</v>
      </c>
      <c r="BW14" s="23"/>
      <c r="BX14" s="18">
        <f t="shared" si="112"/>
        <v>1</v>
      </c>
      <c r="BY14" s="18" t="str">
        <f t="shared" si="133"/>
        <v xml:space="preserve"> </v>
      </c>
      <c r="BZ14" s="23">
        <v>0</v>
      </c>
      <c r="CA14" s="23">
        <v>0</v>
      </c>
      <c r="CB14" s="23"/>
      <c r="CC14" s="18" t="str">
        <f t="shared" si="113"/>
        <v xml:space="preserve"> </v>
      </c>
      <c r="CD14" s="18" t="str">
        <f t="shared" si="134"/>
        <v xml:space="preserve"> </v>
      </c>
      <c r="CE14" s="17">
        <v>392.5</v>
      </c>
      <c r="CF14" s="17">
        <v>10172.4</v>
      </c>
      <c r="CG14" s="17">
        <v>17723.560000000001</v>
      </c>
      <c r="CH14" s="18" t="str">
        <f t="shared" si="135"/>
        <v>СВ.200</v>
      </c>
      <c r="CI14" s="18">
        <f t="shared" si="147"/>
        <v>0.57394789760070775</v>
      </c>
      <c r="CJ14" s="23">
        <v>392.5</v>
      </c>
      <c r="CK14" s="23">
        <v>10172.4</v>
      </c>
      <c r="CL14" s="23">
        <v>17723.560000000001</v>
      </c>
      <c r="CM14" s="18" t="str">
        <f t="shared" si="136"/>
        <v>СВ.200</v>
      </c>
      <c r="CN14" s="18">
        <f t="shared" si="137"/>
        <v>0.57394789760070775</v>
      </c>
      <c r="CO14" s="23">
        <v>0</v>
      </c>
      <c r="CP14" s="23">
        <v>0</v>
      </c>
      <c r="CQ14" s="23"/>
      <c r="CR14" s="18" t="str">
        <f t="shared" si="138"/>
        <v xml:space="preserve"> </v>
      </c>
      <c r="CS14" s="18" t="str">
        <f t="shared" si="139"/>
        <v xml:space="preserve"> </v>
      </c>
      <c r="CT14" s="23">
        <v>0</v>
      </c>
      <c r="CU14" s="23">
        <v>0</v>
      </c>
      <c r="CV14" s="23"/>
      <c r="CW14" s="18" t="str">
        <f t="shared" si="140"/>
        <v xml:space="preserve"> </v>
      </c>
      <c r="CX14" s="18" t="str">
        <f t="shared" si="141"/>
        <v xml:space="preserve"> </v>
      </c>
      <c r="CY14" s="23">
        <v>0</v>
      </c>
      <c r="CZ14" s="23">
        <v>0</v>
      </c>
      <c r="DA14" s="23"/>
      <c r="DB14" s="18" t="str">
        <f t="shared" si="114"/>
        <v xml:space="preserve"> </v>
      </c>
      <c r="DC14" s="18" t="str">
        <f t="shared" si="142"/>
        <v xml:space="preserve"> </v>
      </c>
      <c r="DD14" s="23">
        <v>0</v>
      </c>
      <c r="DE14" s="23">
        <v>0</v>
      </c>
      <c r="DF14" s="23">
        <v>1064.94</v>
      </c>
      <c r="DG14" s="18" t="str">
        <f t="shared" si="115"/>
        <v xml:space="preserve"> </v>
      </c>
      <c r="DH14" s="18">
        <f t="shared" si="143"/>
        <v>0</v>
      </c>
      <c r="DI14" s="23">
        <v>0</v>
      </c>
      <c r="DJ14" s="23"/>
      <c r="DK14" s="18" t="str">
        <f t="shared" si="144"/>
        <v xml:space="preserve"> </v>
      </c>
      <c r="DL14" s="23"/>
      <c r="DM14" s="23">
        <v>0</v>
      </c>
      <c r="DN14" s="23"/>
      <c r="DO14" s="18" t="str">
        <f t="shared" si="116"/>
        <v xml:space="preserve"> </v>
      </c>
      <c r="DP14" s="18" t="str">
        <f t="shared" si="145"/>
        <v xml:space="preserve"> </v>
      </c>
      <c r="DQ14" s="23">
        <v>70265</v>
      </c>
      <c r="DR14" s="23">
        <v>70265</v>
      </c>
      <c r="DS14" s="23"/>
      <c r="DT14" s="18">
        <f t="shared" si="117"/>
        <v>1</v>
      </c>
      <c r="DU14" s="18" t="str">
        <f t="shared" si="146"/>
        <v xml:space="preserve"> </v>
      </c>
    </row>
    <row r="15" spans="1:125" s="39" customFormat="1" ht="14.25" customHeight="1" outlineLevel="1" x14ac:dyDescent="0.25">
      <c r="A15" s="11">
        <v>8</v>
      </c>
      <c r="B15" s="5" t="s">
        <v>145</v>
      </c>
      <c r="C15" s="17">
        <v>2020478</v>
      </c>
      <c r="D15" s="17">
        <v>736996.49</v>
      </c>
      <c r="E15" s="17">
        <v>581236.73</v>
      </c>
      <c r="F15" s="18">
        <f t="shared" si="100"/>
        <v>0.36476343221752477</v>
      </c>
      <c r="G15" s="18">
        <f t="shared" si="118"/>
        <v>1.2679798986550626</v>
      </c>
      <c r="H15" s="10">
        <v>1385000</v>
      </c>
      <c r="I15" s="14">
        <v>596809.88</v>
      </c>
      <c r="J15" s="10">
        <v>422761.63</v>
      </c>
      <c r="K15" s="18">
        <f t="shared" si="101"/>
        <v>0.4309096606498195</v>
      </c>
      <c r="L15" s="18">
        <f t="shared" si="119"/>
        <v>1.4116935825041643</v>
      </c>
      <c r="M15" s="23">
        <v>220000</v>
      </c>
      <c r="N15" s="23">
        <v>103759.41</v>
      </c>
      <c r="O15" s="23">
        <v>113244.66</v>
      </c>
      <c r="P15" s="18">
        <f t="shared" si="102"/>
        <v>0.47163368181818183</v>
      </c>
      <c r="Q15" s="18">
        <f t="shared" si="120"/>
        <v>0.91624108368553536</v>
      </c>
      <c r="R15" s="23">
        <v>0</v>
      </c>
      <c r="S15" s="23">
        <v>0</v>
      </c>
      <c r="T15" s="23"/>
      <c r="U15" s="18" t="str">
        <f t="shared" si="103"/>
        <v xml:space="preserve"> </v>
      </c>
      <c r="V15" s="18" t="str">
        <f t="shared" ref="V15:V17" si="152">IF(S15=0," ",IF(S15/T15*100&gt;200,"св.200",S15/T15))</f>
        <v xml:space="preserve"> </v>
      </c>
      <c r="W15" s="23">
        <v>5000</v>
      </c>
      <c r="X15" s="23">
        <v>6330.9</v>
      </c>
      <c r="Y15" s="23">
        <v>14078.16</v>
      </c>
      <c r="Z15" s="18">
        <f t="shared" si="104"/>
        <v>1.2661799999999999</v>
      </c>
      <c r="AA15" s="18">
        <f t="shared" si="122"/>
        <v>0.44969655125385699</v>
      </c>
      <c r="AB15" s="23">
        <v>240000</v>
      </c>
      <c r="AC15" s="23">
        <v>6462.23</v>
      </c>
      <c r="AD15" s="23">
        <v>31102.65</v>
      </c>
      <c r="AE15" s="18">
        <f t="shared" si="105"/>
        <v>2.6925958333333333E-2</v>
      </c>
      <c r="AF15" s="18">
        <f t="shared" si="123"/>
        <v>0.20777104201732005</v>
      </c>
      <c r="AG15" s="23">
        <v>920000</v>
      </c>
      <c r="AH15" s="23">
        <v>480257.34</v>
      </c>
      <c r="AI15" s="23">
        <v>264336.15999999997</v>
      </c>
      <c r="AJ15" s="18">
        <f t="shared" si="106"/>
        <v>0.52201884782608698</v>
      </c>
      <c r="AK15" s="18">
        <f t="shared" si="124"/>
        <v>1.8168431439724329</v>
      </c>
      <c r="AL15" s="23">
        <v>0</v>
      </c>
      <c r="AM15" s="23">
        <v>0</v>
      </c>
      <c r="AN15" s="23"/>
      <c r="AO15" s="18" t="str">
        <f t="shared" si="151"/>
        <v xml:space="preserve"> </v>
      </c>
      <c r="AP15" s="18" t="str">
        <f t="shared" si="125"/>
        <v xml:space="preserve"> </v>
      </c>
      <c r="AQ15" s="6">
        <v>635478</v>
      </c>
      <c r="AR15" s="6">
        <v>140186.60999999999</v>
      </c>
      <c r="AS15" s="6">
        <v>158475.1</v>
      </c>
      <c r="AT15" s="18">
        <f t="shared" si="107"/>
        <v>0.22060025681455533</v>
      </c>
      <c r="AU15" s="18">
        <f t="shared" si="126"/>
        <v>0.88459707550271294</v>
      </c>
      <c r="AV15" s="23">
        <v>0</v>
      </c>
      <c r="AW15" s="23">
        <v>0</v>
      </c>
      <c r="AX15" s="23"/>
      <c r="AY15" s="18" t="str">
        <f t="shared" si="108"/>
        <v xml:space="preserve"> </v>
      </c>
      <c r="AZ15" s="18" t="str">
        <f t="shared" si="127"/>
        <v xml:space="preserve"> </v>
      </c>
      <c r="BA15" s="23">
        <v>593548</v>
      </c>
      <c r="BB15" s="23">
        <v>98256.61</v>
      </c>
      <c r="BC15" s="23">
        <v>133805.1</v>
      </c>
      <c r="BD15" s="18">
        <f t="shared" si="128"/>
        <v>0.16554113567900153</v>
      </c>
      <c r="BE15" s="18">
        <f t="shared" si="129"/>
        <v>0.73432634481047432</v>
      </c>
      <c r="BF15" s="23">
        <v>0</v>
      </c>
      <c r="BG15" s="23">
        <v>0</v>
      </c>
      <c r="BH15" s="23"/>
      <c r="BI15" s="18" t="str">
        <f t="shared" si="109"/>
        <v xml:space="preserve"> </v>
      </c>
      <c r="BJ15" s="18" t="str">
        <f t="shared" si="130"/>
        <v xml:space="preserve"> </v>
      </c>
      <c r="BK15" s="23">
        <v>0</v>
      </c>
      <c r="BL15" s="23">
        <v>0</v>
      </c>
      <c r="BM15" s="23"/>
      <c r="BN15" s="18" t="str">
        <f t="shared" si="149"/>
        <v xml:space="preserve"> </v>
      </c>
      <c r="BO15" s="18" t="str">
        <f t="shared" si="131"/>
        <v xml:space="preserve"> </v>
      </c>
      <c r="BP15" s="23">
        <v>0</v>
      </c>
      <c r="BQ15" s="23">
        <v>0</v>
      </c>
      <c r="BR15" s="23"/>
      <c r="BS15" s="18" t="str">
        <f t="shared" si="110"/>
        <v xml:space="preserve"> </v>
      </c>
      <c r="BT15" s="18" t="str">
        <f t="shared" si="150"/>
        <v xml:space="preserve"> </v>
      </c>
      <c r="BU15" s="23">
        <v>0</v>
      </c>
      <c r="BV15" s="23">
        <v>0</v>
      </c>
      <c r="BW15" s="23"/>
      <c r="BX15" s="18" t="str">
        <f t="shared" si="112"/>
        <v xml:space="preserve"> </v>
      </c>
      <c r="BY15" s="18" t="str">
        <f t="shared" si="133"/>
        <v xml:space="preserve"> </v>
      </c>
      <c r="BZ15" s="23">
        <v>0</v>
      </c>
      <c r="CA15" s="23">
        <v>0</v>
      </c>
      <c r="CB15" s="23"/>
      <c r="CC15" s="18" t="str">
        <f t="shared" si="113"/>
        <v xml:space="preserve"> </v>
      </c>
      <c r="CD15" s="18" t="str">
        <f t="shared" si="134"/>
        <v xml:space="preserve"> </v>
      </c>
      <c r="CE15" s="17">
        <v>0</v>
      </c>
      <c r="CF15" s="17">
        <v>0</v>
      </c>
      <c r="CG15" s="17">
        <v>0</v>
      </c>
      <c r="CH15" s="18" t="str">
        <f t="shared" si="135"/>
        <v xml:space="preserve"> </v>
      </c>
      <c r="CI15" s="18" t="str">
        <f t="shared" si="147"/>
        <v xml:space="preserve"> </v>
      </c>
      <c r="CJ15" s="23">
        <v>0</v>
      </c>
      <c r="CK15" s="23">
        <v>0</v>
      </c>
      <c r="CL15" s="23"/>
      <c r="CM15" s="18" t="str">
        <f t="shared" si="136"/>
        <v xml:space="preserve"> </v>
      </c>
      <c r="CN15" s="18" t="str">
        <f t="shared" si="137"/>
        <v xml:space="preserve"> </v>
      </c>
      <c r="CO15" s="23">
        <v>0</v>
      </c>
      <c r="CP15" s="23">
        <v>0</v>
      </c>
      <c r="CQ15" s="23"/>
      <c r="CR15" s="18" t="str">
        <f t="shared" si="138"/>
        <v xml:space="preserve"> </v>
      </c>
      <c r="CS15" s="18" t="str">
        <f t="shared" si="139"/>
        <v xml:space="preserve"> </v>
      </c>
      <c r="CT15" s="23">
        <v>0</v>
      </c>
      <c r="CU15" s="23">
        <v>0</v>
      </c>
      <c r="CV15" s="23"/>
      <c r="CW15" s="18" t="str">
        <f t="shared" si="140"/>
        <v xml:space="preserve"> </v>
      </c>
      <c r="CX15" s="18" t="str">
        <f t="shared" si="141"/>
        <v xml:space="preserve"> </v>
      </c>
      <c r="CY15" s="23">
        <v>0</v>
      </c>
      <c r="CZ15" s="23">
        <v>0</v>
      </c>
      <c r="DA15" s="23"/>
      <c r="DB15" s="18" t="str">
        <f t="shared" si="114"/>
        <v xml:space="preserve"> </v>
      </c>
      <c r="DC15" s="18" t="str">
        <f t="shared" si="142"/>
        <v xml:space="preserve"> </v>
      </c>
      <c r="DD15" s="23">
        <v>0</v>
      </c>
      <c r="DE15" s="23">
        <v>0</v>
      </c>
      <c r="DF15" s="23"/>
      <c r="DG15" s="18" t="str">
        <f t="shared" si="115"/>
        <v xml:space="preserve"> </v>
      </c>
      <c r="DH15" s="18" t="str">
        <f t="shared" si="143"/>
        <v xml:space="preserve"> </v>
      </c>
      <c r="DI15" s="23">
        <v>0</v>
      </c>
      <c r="DJ15" s="23"/>
      <c r="DK15" s="18" t="str">
        <f t="shared" si="144"/>
        <v xml:space="preserve"> </v>
      </c>
      <c r="DL15" s="23"/>
      <c r="DM15" s="23">
        <v>0</v>
      </c>
      <c r="DN15" s="23"/>
      <c r="DO15" s="18" t="str">
        <f t="shared" si="116"/>
        <v xml:space="preserve"> </v>
      </c>
      <c r="DP15" s="18" t="str">
        <f t="shared" si="145"/>
        <v xml:space="preserve"> </v>
      </c>
      <c r="DQ15" s="23">
        <v>41930</v>
      </c>
      <c r="DR15" s="23">
        <v>41930</v>
      </c>
      <c r="DS15" s="23">
        <v>24670</v>
      </c>
      <c r="DT15" s="18">
        <f t="shared" si="117"/>
        <v>1</v>
      </c>
      <c r="DU15" s="18">
        <f t="shared" si="146"/>
        <v>1.6996351844345359</v>
      </c>
    </row>
    <row r="16" spans="1:125" s="39" customFormat="1" ht="15.75" customHeight="1" outlineLevel="1" x14ac:dyDescent="0.25">
      <c r="A16" s="11">
        <v>9</v>
      </c>
      <c r="B16" s="5" t="s">
        <v>34</v>
      </c>
      <c r="C16" s="17">
        <v>3152352.28</v>
      </c>
      <c r="D16" s="17">
        <v>722252.17</v>
      </c>
      <c r="E16" s="17">
        <v>371239.48000000004</v>
      </c>
      <c r="F16" s="18">
        <f t="shared" si="100"/>
        <v>0.22911531004396504</v>
      </c>
      <c r="G16" s="18">
        <f t="shared" si="118"/>
        <v>1.9455155200626828</v>
      </c>
      <c r="H16" s="10">
        <v>822792.67999999993</v>
      </c>
      <c r="I16" s="14">
        <v>138996.01999999999</v>
      </c>
      <c r="J16" s="10">
        <v>271296.41000000003</v>
      </c>
      <c r="K16" s="18">
        <f t="shared" si="101"/>
        <v>0.16893200848602591</v>
      </c>
      <c r="L16" s="18">
        <f t="shared" si="119"/>
        <v>0.51234006377010288</v>
      </c>
      <c r="M16" s="23">
        <v>128792.68</v>
      </c>
      <c r="N16" s="23">
        <v>50616.52</v>
      </c>
      <c r="O16" s="23">
        <v>87259.53</v>
      </c>
      <c r="P16" s="18">
        <f t="shared" si="102"/>
        <v>0.39300773925971572</v>
      </c>
      <c r="Q16" s="18">
        <f t="shared" si="120"/>
        <v>0.58006867559337072</v>
      </c>
      <c r="R16" s="23">
        <v>0</v>
      </c>
      <c r="S16" s="23">
        <v>0</v>
      </c>
      <c r="T16" s="23"/>
      <c r="U16" s="18" t="str">
        <f t="shared" si="103"/>
        <v xml:space="preserve"> </v>
      </c>
      <c r="V16" s="18" t="str">
        <f t="shared" si="152"/>
        <v xml:space="preserve"> </v>
      </c>
      <c r="W16" s="23">
        <v>0</v>
      </c>
      <c r="X16" s="23">
        <v>6529.85</v>
      </c>
      <c r="Y16" s="23">
        <v>24259.75</v>
      </c>
      <c r="Z16" s="18" t="str">
        <f t="shared" si="104"/>
        <v xml:space="preserve"> </v>
      </c>
      <c r="AA16" s="18">
        <f>IF(Y16=0," ",IF(X16/Y16*100&gt;200,"св.200",X16/Y16))</f>
        <v>0.26916394439349128</v>
      </c>
      <c r="AB16" s="23">
        <v>36000</v>
      </c>
      <c r="AC16" s="23">
        <v>-62.26</v>
      </c>
      <c r="AD16" s="23">
        <v>5057.28</v>
      </c>
      <c r="AE16" s="18" t="str">
        <f t="shared" si="105"/>
        <v xml:space="preserve"> </v>
      </c>
      <c r="AF16" s="18">
        <f t="shared" si="123"/>
        <v>-1.2310965578334599E-2</v>
      </c>
      <c r="AG16" s="23">
        <v>658000</v>
      </c>
      <c r="AH16" s="23">
        <v>81911.91</v>
      </c>
      <c r="AI16" s="23">
        <v>154719.85</v>
      </c>
      <c r="AJ16" s="18">
        <f t="shared" si="106"/>
        <v>0.12448618541033435</v>
      </c>
      <c r="AK16" s="18">
        <f t="shared" si="124"/>
        <v>0.52942082092246079</v>
      </c>
      <c r="AL16" s="23">
        <v>0</v>
      </c>
      <c r="AM16" s="23">
        <v>0</v>
      </c>
      <c r="AN16" s="23"/>
      <c r="AO16" s="18" t="str">
        <f t="shared" si="151"/>
        <v xml:space="preserve"> </v>
      </c>
      <c r="AP16" s="18" t="str">
        <f t="shared" si="125"/>
        <v xml:space="preserve"> </v>
      </c>
      <c r="AQ16" s="6">
        <v>2329559.6</v>
      </c>
      <c r="AR16" s="6">
        <v>583256.15</v>
      </c>
      <c r="AS16" s="6">
        <v>99943.07</v>
      </c>
      <c r="AT16" s="18">
        <f t="shared" si="107"/>
        <v>0.25037185140058232</v>
      </c>
      <c r="AU16" s="18" t="str">
        <f t="shared" si="126"/>
        <v>св.200</v>
      </c>
      <c r="AV16" s="23">
        <v>0</v>
      </c>
      <c r="AW16" s="23">
        <v>0</v>
      </c>
      <c r="AX16" s="23"/>
      <c r="AY16" s="18" t="str">
        <f t="shared" si="108"/>
        <v xml:space="preserve"> </v>
      </c>
      <c r="AZ16" s="18" t="str">
        <f t="shared" si="127"/>
        <v xml:space="preserve"> </v>
      </c>
      <c r="BA16" s="23">
        <v>2284464</v>
      </c>
      <c r="BB16" s="23">
        <v>575381.32999999996</v>
      </c>
      <c r="BC16" s="23"/>
      <c r="BD16" s="18">
        <f t="shared" si="128"/>
        <v>0.2518671031804397</v>
      </c>
      <c r="BE16" s="18" t="str">
        <f t="shared" si="129"/>
        <v xml:space="preserve"> </v>
      </c>
      <c r="BF16" s="23">
        <v>15750</v>
      </c>
      <c r="BG16" s="23">
        <v>7874.82</v>
      </c>
      <c r="BH16" s="23">
        <v>13206.07</v>
      </c>
      <c r="BI16" s="18">
        <f t="shared" si="109"/>
        <v>0.49998857142857139</v>
      </c>
      <c r="BJ16" s="18">
        <f t="shared" si="130"/>
        <v>0.59630306366693497</v>
      </c>
      <c r="BK16" s="23">
        <v>0</v>
      </c>
      <c r="BL16" s="23">
        <v>0</v>
      </c>
      <c r="BM16" s="23"/>
      <c r="BN16" s="18" t="str">
        <f t="shared" si="149"/>
        <v xml:space="preserve"> </v>
      </c>
      <c r="BO16" s="18" t="str">
        <f t="shared" si="131"/>
        <v xml:space="preserve"> </v>
      </c>
      <c r="BP16" s="23">
        <v>0</v>
      </c>
      <c r="BQ16" s="23">
        <v>0</v>
      </c>
      <c r="BR16" s="23"/>
      <c r="BS16" s="18" t="str">
        <f t="shared" si="110"/>
        <v xml:space="preserve"> </v>
      </c>
      <c r="BT16" s="18" t="str">
        <f t="shared" si="150"/>
        <v xml:space="preserve"> </v>
      </c>
      <c r="BU16" s="23">
        <v>0</v>
      </c>
      <c r="BV16" s="23">
        <v>0</v>
      </c>
      <c r="BW16" s="23"/>
      <c r="BX16" s="18" t="str">
        <f t="shared" si="112"/>
        <v xml:space="preserve"> </v>
      </c>
      <c r="BY16" s="18" t="str">
        <f t="shared" si="133"/>
        <v xml:space="preserve"> </v>
      </c>
      <c r="BZ16" s="23">
        <v>0</v>
      </c>
      <c r="CA16" s="23">
        <v>0</v>
      </c>
      <c r="CB16" s="23"/>
      <c r="CC16" s="18" t="str">
        <f t="shared" si="113"/>
        <v xml:space="preserve"> </v>
      </c>
      <c r="CD16" s="18" t="str">
        <f t="shared" si="134"/>
        <v xml:space="preserve"> </v>
      </c>
      <c r="CE16" s="17">
        <v>0</v>
      </c>
      <c r="CF16" s="17">
        <v>0</v>
      </c>
      <c r="CG16" s="17">
        <v>0</v>
      </c>
      <c r="CH16" s="18" t="str">
        <f t="shared" si="135"/>
        <v xml:space="preserve"> </v>
      </c>
      <c r="CI16" s="18" t="str">
        <f t="shared" si="147"/>
        <v xml:space="preserve"> </v>
      </c>
      <c r="CJ16" s="23">
        <v>0</v>
      </c>
      <c r="CK16" s="23">
        <v>0</v>
      </c>
      <c r="CL16" s="23"/>
      <c r="CM16" s="18" t="str">
        <f t="shared" si="136"/>
        <v xml:space="preserve"> </v>
      </c>
      <c r="CN16" s="18" t="str">
        <f t="shared" si="137"/>
        <v xml:space="preserve"> </v>
      </c>
      <c r="CO16" s="23">
        <v>0</v>
      </c>
      <c r="CP16" s="23">
        <v>0</v>
      </c>
      <c r="CQ16" s="23"/>
      <c r="CR16" s="18" t="str">
        <f t="shared" si="138"/>
        <v xml:space="preserve"> </v>
      </c>
      <c r="CS16" s="18" t="str">
        <f t="shared" si="139"/>
        <v xml:space="preserve"> </v>
      </c>
      <c r="CT16" s="23">
        <v>0</v>
      </c>
      <c r="CU16" s="23">
        <v>0</v>
      </c>
      <c r="CV16" s="23"/>
      <c r="CW16" s="18" t="str">
        <f t="shared" si="140"/>
        <v xml:space="preserve"> </v>
      </c>
      <c r="CX16" s="18" t="str">
        <f t="shared" si="141"/>
        <v xml:space="preserve"> </v>
      </c>
      <c r="CY16" s="23">
        <v>0</v>
      </c>
      <c r="CZ16" s="23">
        <v>0</v>
      </c>
      <c r="DA16" s="23"/>
      <c r="DB16" s="18" t="str">
        <f t="shared" si="114"/>
        <v xml:space="preserve"> </v>
      </c>
      <c r="DC16" s="18" t="str">
        <f t="shared" si="142"/>
        <v xml:space="preserve"> </v>
      </c>
      <c r="DD16" s="23">
        <v>0</v>
      </c>
      <c r="DE16" s="23">
        <v>0</v>
      </c>
      <c r="DF16" s="23">
        <v>86737</v>
      </c>
      <c r="DG16" s="18" t="str">
        <f t="shared" si="115"/>
        <v xml:space="preserve"> </v>
      </c>
      <c r="DH16" s="18">
        <f t="shared" si="143"/>
        <v>0</v>
      </c>
      <c r="DI16" s="23">
        <v>0</v>
      </c>
      <c r="DJ16" s="23"/>
      <c r="DK16" s="18" t="str">
        <f t="shared" si="144"/>
        <v xml:space="preserve"> </v>
      </c>
      <c r="DL16" s="23"/>
      <c r="DM16" s="23">
        <v>0</v>
      </c>
      <c r="DN16" s="23"/>
      <c r="DO16" s="18" t="str">
        <f t="shared" si="116"/>
        <v xml:space="preserve"> </v>
      </c>
      <c r="DP16" s="18" t="str">
        <f t="shared" si="145"/>
        <v xml:space="preserve"> </v>
      </c>
      <c r="DQ16" s="23">
        <v>29345.599999999999</v>
      </c>
      <c r="DR16" s="23">
        <v>0</v>
      </c>
      <c r="DS16" s="23"/>
      <c r="DT16" s="18" t="str">
        <f t="shared" si="117"/>
        <v xml:space="preserve"> </v>
      </c>
      <c r="DU16" s="18" t="str">
        <f t="shared" si="146"/>
        <v xml:space="preserve"> </v>
      </c>
    </row>
    <row r="17" spans="1:125" s="39" customFormat="1" ht="15.75" customHeight="1" outlineLevel="1" x14ac:dyDescent="0.25">
      <c r="A17" s="11">
        <v>10</v>
      </c>
      <c r="B17" s="5" t="s">
        <v>79</v>
      </c>
      <c r="C17" s="17">
        <v>1958734.92</v>
      </c>
      <c r="D17" s="17">
        <v>542085.41</v>
      </c>
      <c r="E17" s="17">
        <v>538780.9</v>
      </c>
      <c r="F17" s="18">
        <f t="shared" si="100"/>
        <v>0.27675281859987466</v>
      </c>
      <c r="G17" s="18">
        <f t="shared" si="118"/>
        <v>1.0061333094770064</v>
      </c>
      <c r="H17" s="10">
        <v>1798000</v>
      </c>
      <c r="I17" s="14">
        <v>433458.25</v>
      </c>
      <c r="J17" s="10">
        <v>519446.80000000005</v>
      </c>
      <c r="K17" s="18">
        <f t="shared" si="101"/>
        <v>0.24107800333704116</v>
      </c>
      <c r="L17" s="18">
        <f t="shared" si="119"/>
        <v>0.8344612961327319</v>
      </c>
      <c r="M17" s="23">
        <v>359000</v>
      </c>
      <c r="N17" s="23">
        <v>156084.60999999999</v>
      </c>
      <c r="O17" s="23">
        <v>177583.72</v>
      </c>
      <c r="P17" s="18">
        <f t="shared" si="102"/>
        <v>0.43477607242339827</v>
      </c>
      <c r="Q17" s="18">
        <f t="shared" si="120"/>
        <v>0.87893535511025445</v>
      </c>
      <c r="R17" s="23">
        <v>0</v>
      </c>
      <c r="S17" s="23">
        <v>0</v>
      </c>
      <c r="T17" s="23"/>
      <c r="U17" s="18" t="str">
        <f t="shared" si="103"/>
        <v xml:space="preserve"> </v>
      </c>
      <c r="V17" s="18" t="str">
        <f t="shared" si="152"/>
        <v xml:space="preserve"> </v>
      </c>
      <c r="W17" s="23">
        <v>2000</v>
      </c>
      <c r="X17" s="23">
        <v>1045.26</v>
      </c>
      <c r="Y17" s="23">
        <v>308.51</v>
      </c>
      <c r="Z17" s="18">
        <f t="shared" si="104"/>
        <v>0.52263000000000004</v>
      </c>
      <c r="AA17" s="18" t="str">
        <f>IF(X17=0," ",IF(X17/Y17*100&gt;200,"св.200",X17/Y17))</f>
        <v>св.200</v>
      </c>
      <c r="AB17" s="23">
        <v>107000</v>
      </c>
      <c r="AC17" s="23">
        <v>17909.759999999998</v>
      </c>
      <c r="AD17" s="23">
        <v>18576.650000000001</v>
      </c>
      <c r="AE17" s="18">
        <f t="shared" si="105"/>
        <v>0.16738093457943923</v>
      </c>
      <c r="AF17" s="18">
        <f t="shared" ref="AF17" si="153">IF(AD17=0," ",IF(AC17/AD17*100&gt;200,"св.200",AC17/AD17))</f>
        <v>0.96410063170700833</v>
      </c>
      <c r="AG17" s="23">
        <v>1330000</v>
      </c>
      <c r="AH17" s="23">
        <v>258418.62</v>
      </c>
      <c r="AI17" s="23">
        <v>322977.91999999998</v>
      </c>
      <c r="AJ17" s="18">
        <f t="shared" si="106"/>
        <v>0.19429971428571427</v>
      </c>
      <c r="AK17" s="18">
        <f t="shared" si="124"/>
        <v>0.80011234204492987</v>
      </c>
      <c r="AL17" s="23">
        <v>0</v>
      </c>
      <c r="AM17" s="23">
        <v>0</v>
      </c>
      <c r="AN17" s="23"/>
      <c r="AO17" s="18" t="str">
        <f t="shared" si="151"/>
        <v xml:space="preserve"> </v>
      </c>
      <c r="AP17" s="18" t="str">
        <f t="shared" si="125"/>
        <v xml:space="preserve"> </v>
      </c>
      <c r="AQ17" s="6">
        <v>160734.91999999998</v>
      </c>
      <c r="AR17" s="6">
        <v>108627.16</v>
      </c>
      <c r="AS17" s="6">
        <v>19334.099999999999</v>
      </c>
      <c r="AT17" s="18">
        <f t="shared" si="107"/>
        <v>0.67581556017821154</v>
      </c>
      <c r="AU17" s="18" t="str">
        <f>IF(AR17=0," ",IF(AR17/AS17*100&gt;200,"св.200",AR17/AS17))</f>
        <v>св.200</v>
      </c>
      <c r="AV17" s="23">
        <v>0</v>
      </c>
      <c r="AW17" s="23">
        <v>0</v>
      </c>
      <c r="AX17" s="23"/>
      <c r="AY17" s="18" t="str">
        <f t="shared" si="108"/>
        <v xml:space="preserve"> </v>
      </c>
      <c r="AZ17" s="18" t="str">
        <f t="shared" si="127"/>
        <v xml:space="preserve"> </v>
      </c>
      <c r="BA17" s="23">
        <v>127082.92</v>
      </c>
      <c r="BB17" s="23">
        <v>74975.16</v>
      </c>
      <c r="BC17" s="23">
        <v>19334.099999999999</v>
      </c>
      <c r="BD17" s="18">
        <f t="shared" si="128"/>
        <v>0.58997039098566517</v>
      </c>
      <c r="BE17" s="18" t="str">
        <f t="shared" si="129"/>
        <v>св.200</v>
      </c>
      <c r="BF17" s="23">
        <v>0</v>
      </c>
      <c r="BG17" s="23">
        <v>0</v>
      </c>
      <c r="BH17" s="23"/>
      <c r="BI17" s="18" t="str">
        <f t="shared" si="109"/>
        <v xml:space="preserve"> </v>
      </c>
      <c r="BJ17" s="18" t="str">
        <f>IF(BG17=0," ",IF(BG17/BH17*100&gt;200,"св.200",BG17/BH17))</f>
        <v xml:space="preserve"> </v>
      </c>
      <c r="BK17" s="23">
        <v>0</v>
      </c>
      <c r="BL17" s="23">
        <v>0</v>
      </c>
      <c r="BM17" s="23"/>
      <c r="BN17" s="18" t="str">
        <f t="shared" si="149"/>
        <v xml:space="preserve"> </v>
      </c>
      <c r="BO17" s="18" t="str">
        <f t="shared" si="131"/>
        <v xml:space="preserve"> </v>
      </c>
      <c r="BP17" s="23">
        <v>0</v>
      </c>
      <c r="BQ17" s="23">
        <v>0</v>
      </c>
      <c r="BR17" s="23"/>
      <c r="BS17" s="18" t="str">
        <f t="shared" si="110"/>
        <v xml:space="preserve"> </v>
      </c>
      <c r="BT17" s="18" t="str">
        <f t="shared" si="150"/>
        <v xml:space="preserve"> </v>
      </c>
      <c r="BU17" s="23">
        <v>0</v>
      </c>
      <c r="BV17" s="23">
        <v>0</v>
      </c>
      <c r="BW17" s="23"/>
      <c r="BX17" s="18" t="str">
        <f t="shared" si="112"/>
        <v xml:space="preserve"> </v>
      </c>
      <c r="BY17" s="18" t="str">
        <f t="shared" si="133"/>
        <v xml:space="preserve"> </v>
      </c>
      <c r="BZ17" s="23">
        <v>0</v>
      </c>
      <c r="CA17" s="23">
        <v>0</v>
      </c>
      <c r="CB17" s="23"/>
      <c r="CC17" s="18" t="str">
        <f t="shared" si="113"/>
        <v xml:space="preserve"> </v>
      </c>
      <c r="CD17" s="18" t="str">
        <f t="shared" si="134"/>
        <v xml:space="preserve"> </v>
      </c>
      <c r="CE17" s="17">
        <v>0</v>
      </c>
      <c r="CF17" s="17">
        <v>0</v>
      </c>
      <c r="CG17" s="17">
        <v>0</v>
      </c>
      <c r="CH17" s="18" t="str">
        <f t="shared" si="135"/>
        <v xml:space="preserve"> </v>
      </c>
      <c r="CI17" s="18" t="str">
        <f t="shared" si="147"/>
        <v xml:space="preserve"> </v>
      </c>
      <c r="CJ17" s="23">
        <v>0</v>
      </c>
      <c r="CK17" s="23">
        <v>0</v>
      </c>
      <c r="CL17" s="23"/>
      <c r="CM17" s="18" t="str">
        <f t="shared" si="136"/>
        <v xml:space="preserve"> </v>
      </c>
      <c r="CN17" s="18" t="str">
        <f t="shared" si="137"/>
        <v xml:space="preserve"> </v>
      </c>
      <c r="CO17" s="23">
        <v>0</v>
      </c>
      <c r="CP17" s="23">
        <v>0</v>
      </c>
      <c r="CQ17" s="23"/>
      <c r="CR17" s="18" t="str">
        <f t="shared" si="138"/>
        <v xml:space="preserve"> </v>
      </c>
      <c r="CS17" s="18" t="str">
        <f t="shared" si="139"/>
        <v xml:space="preserve"> </v>
      </c>
      <c r="CT17" s="23">
        <v>0</v>
      </c>
      <c r="CU17" s="23">
        <v>0</v>
      </c>
      <c r="CV17" s="23"/>
      <c r="CW17" s="18" t="str">
        <f t="shared" si="140"/>
        <v xml:space="preserve"> </v>
      </c>
      <c r="CX17" s="18" t="str">
        <f t="shared" si="141"/>
        <v xml:space="preserve"> </v>
      </c>
      <c r="CY17" s="23">
        <v>0</v>
      </c>
      <c r="CZ17" s="23">
        <v>0</v>
      </c>
      <c r="DA17" s="23"/>
      <c r="DB17" s="18" t="str">
        <f t="shared" si="114"/>
        <v xml:space="preserve"> </v>
      </c>
      <c r="DC17" s="18" t="str">
        <f t="shared" si="142"/>
        <v xml:space="preserve"> </v>
      </c>
      <c r="DD17" s="23">
        <v>0</v>
      </c>
      <c r="DE17" s="23">
        <v>0</v>
      </c>
      <c r="DF17" s="23"/>
      <c r="DG17" s="18" t="str">
        <f t="shared" si="115"/>
        <v xml:space="preserve"> </v>
      </c>
      <c r="DH17" s="18" t="str">
        <f t="shared" si="143"/>
        <v xml:space="preserve"> </v>
      </c>
      <c r="DI17" s="23">
        <v>0</v>
      </c>
      <c r="DJ17" s="23"/>
      <c r="DK17" s="18" t="str">
        <f t="shared" si="144"/>
        <v xml:space="preserve"> </v>
      </c>
      <c r="DL17" s="23"/>
      <c r="DM17" s="23">
        <v>0</v>
      </c>
      <c r="DN17" s="23"/>
      <c r="DO17" s="18" t="str">
        <f t="shared" si="116"/>
        <v xml:space="preserve"> </v>
      </c>
      <c r="DP17" s="18" t="str">
        <f t="shared" si="145"/>
        <v xml:space="preserve"> </v>
      </c>
      <c r="DQ17" s="23">
        <v>33652</v>
      </c>
      <c r="DR17" s="23">
        <v>33652</v>
      </c>
      <c r="DS17" s="23"/>
      <c r="DT17" s="18">
        <f t="shared" si="117"/>
        <v>1</v>
      </c>
      <c r="DU17" s="18" t="str">
        <f t="shared" si="146"/>
        <v xml:space="preserve"> </v>
      </c>
    </row>
    <row r="18" spans="1:125" s="38" customFormat="1" ht="32.1" customHeight="1" x14ac:dyDescent="0.25">
      <c r="A18" s="12"/>
      <c r="B18" s="4" t="s">
        <v>123</v>
      </c>
      <c r="C18" s="20">
        <v>56132631.479999997</v>
      </c>
      <c r="D18" s="20">
        <v>25793457.190000001</v>
      </c>
      <c r="E18" s="20">
        <v>26595702.320000004</v>
      </c>
      <c r="F18" s="16">
        <f t="shared" si="100"/>
        <v>0.45950913951344302</v>
      </c>
      <c r="G18" s="16">
        <f t="shared" si="118"/>
        <v>0.96983553506700537</v>
      </c>
      <c r="H18" s="15">
        <v>53020470</v>
      </c>
      <c r="I18" s="15">
        <v>23324007.520000003</v>
      </c>
      <c r="J18" s="15">
        <v>23803730.180000003</v>
      </c>
      <c r="K18" s="16">
        <f t="shared" si="101"/>
        <v>0.43990571037940635</v>
      </c>
      <c r="L18" s="16">
        <f t="shared" si="119"/>
        <v>0.97984674433912611</v>
      </c>
      <c r="M18" s="15">
        <v>35369250</v>
      </c>
      <c r="N18" s="15">
        <v>16384767.73</v>
      </c>
      <c r="O18" s="15">
        <v>17259270.280000001</v>
      </c>
      <c r="P18" s="16">
        <f t="shared" si="102"/>
        <v>0.4632489444927444</v>
      </c>
      <c r="Q18" s="16">
        <f t="shared" si="120"/>
        <v>0.9493314296715446</v>
      </c>
      <c r="R18" s="15">
        <v>3158720</v>
      </c>
      <c r="S18" s="15">
        <v>1721317.99</v>
      </c>
      <c r="T18" s="15">
        <v>1628518.06</v>
      </c>
      <c r="U18" s="16">
        <f t="shared" si="103"/>
        <v>0.5449416187569649</v>
      </c>
      <c r="V18" s="16">
        <f t="shared" si="121"/>
        <v>1.0569842805427654</v>
      </c>
      <c r="W18" s="15">
        <v>542500</v>
      </c>
      <c r="X18" s="15">
        <v>263684.95</v>
      </c>
      <c r="Y18" s="15">
        <v>659498.58000000007</v>
      </c>
      <c r="Z18" s="16">
        <f t="shared" si="104"/>
        <v>0.4860552073732719</v>
      </c>
      <c r="AA18" s="16">
        <f t="shared" si="122"/>
        <v>0.39982641054359813</v>
      </c>
      <c r="AB18" s="15">
        <v>2190000</v>
      </c>
      <c r="AC18" s="15">
        <v>471434.9</v>
      </c>
      <c r="AD18" s="15">
        <v>323883.28999999998</v>
      </c>
      <c r="AE18" s="16">
        <f t="shared" si="105"/>
        <v>0.21526707762557079</v>
      </c>
      <c r="AF18" s="16">
        <f t="shared" si="123"/>
        <v>1.4555703074400661</v>
      </c>
      <c r="AG18" s="15">
        <v>11760000</v>
      </c>
      <c r="AH18" s="15">
        <v>4482801.9499999993</v>
      </c>
      <c r="AI18" s="15">
        <v>3932559.9699999997</v>
      </c>
      <c r="AJ18" s="16">
        <f t="shared" si="106"/>
        <v>0.38119064200680264</v>
      </c>
      <c r="AK18" s="16">
        <f t="shared" si="124"/>
        <v>1.1399195394851154</v>
      </c>
      <c r="AL18" s="15">
        <v>0</v>
      </c>
      <c r="AM18" s="15">
        <v>0</v>
      </c>
      <c r="AN18" s="15">
        <v>0</v>
      </c>
      <c r="AO18" s="19">
        <f>SUM(AO19:AO23)</f>
        <v>0</v>
      </c>
      <c r="AP18" s="16" t="str">
        <f t="shared" si="125"/>
        <v xml:space="preserve"> </v>
      </c>
      <c r="AQ18" s="15">
        <v>3112161.48</v>
      </c>
      <c r="AR18" s="15">
        <v>2469449.67</v>
      </c>
      <c r="AS18" s="15">
        <v>2791972.14</v>
      </c>
      <c r="AT18" s="16">
        <f t="shared" si="107"/>
        <v>0.79348378478098758</v>
      </c>
      <c r="AU18" s="16">
        <f t="shared" si="126"/>
        <v>0.88448220332169925</v>
      </c>
      <c r="AV18" s="15">
        <v>875000</v>
      </c>
      <c r="AW18" s="15">
        <v>356949.98</v>
      </c>
      <c r="AX18" s="15">
        <v>415128.64</v>
      </c>
      <c r="AY18" s="16">
        <f t="shared" si="108"/>
        <v>0.40794283428571426</v>
      </c>
      <c r="AZ18" s="16">
        <f t="shared" si="127"/>
        <v>0.85985389974538973</v>
      </c>
      <c r="BA18" s="15">
        <v>0</v>
      </c>
      <c r="BB18" s="15">
        <v>0</v>
      </c>
      <c r="BC18" s="15">
        <v>2735.81</v>
      </c>
      <c r="BD18" s="16" t="str">
        <f t="shared" si="128"/>
        <v xml:space="preserve"> </v>
      </c>
      <c r="BE18" s="16">
        <f t="shared" si="129"/>
        <v>0</v>
      </c>
      <c r="BF18" s="15">
        <v>0</v>
      </c>
      <c r="BG18" s="15">
        <v>0</v>
      </c>
      <c r="BH18" s="15">
        <v>0</v>
      </c>
      <c r="BI18" s="16" t="str">
        <f t="shared" si="109"/>
        <v xml:space="preserve"> </v>
      </c>
      <c r="BJ18" s="16" t="str">
        <f t="shared" si="130"/>
        <v xml:space="preserve"> </v>
      </c>
      <c r="BK18" s="15">
        <v>0</v>
      </c>
      <c r="BL18" s="15">
        <v>0</v>
      </c>
      <c r="BM18" s="15">
        <v>0</v>
      </c>
      <c r="BN18" s="16" t="str">
        <f t="shared" ref="BN18:BN42" si="154">IF(BL18&lt;=0," ",IF(BK18&lt;=0," ",IF(BL18/BK18*100&gt;200,"СВ.200",BL18/BK18)))</f>
        <v xml:space="preserve"> </v>
      </c>
      <c r="BO18" s="16" t="str">
        <f t="shared" si="131"/>
        <v xml:space="preserve"> </v>
      </c>
      <c r="BP18" s="15">
        <v>534000</v>
      </c>
      <c r="BQ18" s="15">
        <v>308909.34000000003</v>
      </c>
      <c r="BR18" s="15">
        <v>319308.24</v>
      </c>
      <c r="BS18" s="16">
        <f t="shared" si="110"/>
        <v>0.57848191011235961</v>
      </c>
      <c r="BT18" s="16">
        <f t="shared" si="150"/>
        <v>0.96743303586528184</v>
      </c>
      <c r="BU18" s="15">
        <v>330000</v>
      </c>
      <c r="BV18" s="15">
        <v>218660</v>
      </c>
      <c r="BW18" s="15">
        <v>149630</v>
      </c>
      <c r="BX18" s="16">
        <f t="shared" si="112"/>
        <v>0.66260606060606064</v>
      </c>
      <c r="BY18" s="16">
        <f t="shared" si="133"/>
        <v>1.4613379669852302</v>
      </c>
      <c r="BZ18" s="15">
        <v>0</v>
      </c>
      <c r="CA18" s="15">
        <v>0</v>
      </c>
      <c r="CB18" s="15">
        <v>0</v>
      </c>
      <c r="CC18" s="16" t="str">
        <f t="shared" ref="CC18:CC49" si="155">IF(CA18&lt;=0," ",IF(BZ18&lt;=0," ",IF(CA18/BZ18*100&gt;200,"СВ.200",CA18/BZ18)))</f>
        <v xml:space="preserve"> </v>
      </c>
      <c r="CD18" s="16" t="str">
        <f t="shared" si="134"/>
        <v xml:space="preserve"> </v>
      </c>
      <c r="CE18" s="20">
        <v>325000</v>
      </c>
      <c r="CF18" s="20">
        <v>209816.63999999998</v>
      </c>
      <c r="CG18" s="20">
        <v>1594873.01</v>
      </c>
      <c r="CH18" s="16">
        <f t="shared" si="135"/>
        <v>0.64558966153846153</v>
      </c>
      <c r="CI18" s="16">
        <f t="shared" si="147"/>
        <v>0.13155695700186185</v>
      </c>
      <c r="CJ18" s="15">
        <v>325000</v>
      </c>
      <c r="CK18" s="15">
        <v>209816.63999999998</v>
      </c>
      <c r="CL18" s="15">
        <v>1189783.25</v>
      </c>
      <c r="CM18" s="16">
        <f t="shared" si="136"/>
        <v>0.64558966153846153</v>
      </c>
      <c r="CN18" s="16">
        <f t="shared" si="137"/>
        <v>0.17634862484406297</v>
      </c>
      <c r="CO18" s="15">
        <v>0</v>
      </c>
      <c r="CP18" s="15">
        <v>0</v>
      </c>
      <c r="CQ18" s="15">
        <v>405089.76</v>
      </c>
      <c r="CR18" s="16" t="str">
        <f t="shared" si="138"/>
        <v xml:space="preserve"> </v>
      </c>
      <c r="CS18" s="16">
        <f t="shared" si="139"/>
        <v>0</v>
      </c>
      <c r="CT18" s="15">
        <v>0</v>
      </c>
      <c r="CU18" s="15">
        <v>0</v>
      </c>
      <c r="CV18" s="15">
        <v>0</v>
      </c>
      <c r="CW18" s="30" t="str">
        <f t="shared" si="140"/>
        <v xml:space="preserve"> </v>
      </c>
      <c r="CX18" s="30" t="str">
        <f t="shared" si="141"/>
        <v xml:space="preserve"> </v>
      </c>
      <c r="CY18" s="15">
        <v>500000</v>
      </c>
      <c r="CZ18" s="15">
        <v>393650.45</v>
      </c>
      <c r="DA18" s="15">
        <v>209538.85</v>
      </c>
      <c r="DB18" s="16">
        <f t="shared" si="114"/>
        <v>0.78730089999999997</v>
      </c>
      <c r="DC18" s="16">
        <f t="shared" si="142"/>
        <v>1.878651381354818</v>
      </c>
      <c r="DD18" s="15">
        <v>0</v>
      </c>
      <c r="DE18" s="15">
        <v>0</v>
      </c>
      <c r="DF18" s="15">
        <v>0</v>
      </c>
      <c r="DG18" s="16" t="str">
        <f t="shared" si="115"/>
        <v xml:space="preserve"> </v>
      </c>
      <c r="DH18" s="16" t="str">
        <f t="shared" si="143"/>
        <v xml:space="preserve"> </v>
      </c>
      <c r="DI18" s="15">
        <v>519.55999999999995</v>
      </c>
      <c r="DJ18" s="15">
        <v>10258.91</v>
      </c>
      <c r="DK18" s="16">
        <f>IF(DI18=0," ",IF(DI18/DJ18*100&gt;200,"св.200",DI18/DJ18))</f>
        <v>5.0644756606696026E-2</v>
      </c>
      <c r="DL18" s="15">
        <f>SUM(DL19:DL23)</f>
        <v>226553.87</v>
      </c>
      <c r="DM18" s="15">
        <v>957223.7</v>
      </c>
      <c r="DN18" s="15">
        <v>16904.98</v>
      </c>
      <c r="DO18" s="16" t="str">
        <f t="shared" si="116"/>
        <v>СВ.200</v>
      </c>
      <c r="DP18" s="16" t="str">
        <f t="shared" si="145"/>
        <v>св.200</v>
      </c>
      <c r="DQ18" s="15">
        <f>DQ19+DQ20+DQ21+DQ22+DQ23</f>
        <v>321607.61</v>
      </c>
      <c r="DR18" s="15">
        <f>DR19+DR20+DR21+DR22+DR23</f>
        <v>23720</v>
      </c>
      <c r="DS18" s="15">
        <v>73593.7</v>
      </c>
      <c r="DT18" s="16">
        <f t="shared" si="117"/>
        <v>7.375447365813266E-2</v>
      </c>
      <c r="DU18" s="16">
        <f t="shared" si="146"/>
        <v>0.32231019774790509</v>
      </c>
    </row>
    <row r="19" spans="1:125" s="39" customFormat="1" ht="17.25" customHeight="1" outlineLevel="1" x14ac:dyDescent="0.25">
      <c r="A19" s="11">
        <v>11</v>
      </c>
      <c r="B19" s="5" t="s">
        <v>103</v>
      </c>
      <c r="C19" s="17">
        <v>32710819.399999999</v>
      </c>
      <c r="D19" s="17">
        <v>16122378.82</v>
      </c>
      <c r="E19" s="17">
        <v>15692488.900000002</v>
      </c>
      <c r="F19" s="18">
        <f t="shared" si="100"/>
        <v>0.49287603049161161</v>
      </c>
      <c r="G19" s="18">
        <f t="shared" si="118"/>
        <v>1.0273946295415253</v>
      </c>
      <c r="H19" s="10">
        <v>31345570</v>
      </c>
      <c r="I19" s="14">
        <v>14511385.539999999</v>
      </c>
      <c r="J19" s="10">
        <v>14095453.410000002</v>
      </c>
      <c r="K19" s="18">
        <f t="shared" si="101"/>
        <v>0.46294852956893107</v>
      </c>
      <c r="L19" s="18">
        <f t="shared" si="119"/>
        <v>1.0295082476527442</v>
      </c>
      <c r="M19" s="23">
        <v>24950000</v>
      </c>
      <c r="N19" s="23">
        <v>11706616.07</v>
      </c>
      <c r="O19" s="23">
        <v>11398268.34</v>
      </c>
      <c r="P19" s="18">
        <f t="shared" si="102"/>
        <v>0.46920304889779563</v>
      </c>
      <c r="Q19" s="18">
        <f t="shared" si="120"/>
        <v>1.0270521557136809</v>
      </c>
      <c r="R19" s="23">
        <v>1645570</v>
      </c>
      <c r="S19" s="23">
        <v>896743.7</v>
      </c>
      <c r="T19" s="23">
        <v>837606.97</v>
      </c>
      <c r="U19" s="18">
        <f t="shared" si="103"/>
        <v>0.54494412270520243</v>
      </c>
      <c r="V19" s="18">
        <f t="shared" si="121"/>
        <v>1.0706020032283159</v>
      </c>
      <c r="W19" s="23">
        <v>250000</v>
      </c>
      <c r="X19" s="23">
        <v>103525</v>
      </c>
      <c r="Y19" s="23">
        <v>397985.32</v>
      </c>
      <c r="Z19" s="18">
        <f t="shared" si="104"/>
        <v>0.41410000000000002</v>
      </c>
      <c r="AA19" s="18">
        <f t="shared" si="122"/>
        <v>0.26012265980061777</v>
      </c>
      <c r="AB19" s="23">
        <v>1000000</v>
      </c>
      <c r="AC19" s="23">
        <v>35667.65</v>
      </c>
      <c r="AD19" s="23">
        <v>209310.71</v>
      </c>
      <c r="AE19" s="18">
        <f t="shared" si="105"/>
        <v>3.5667650000000002E-2</v>
      </c>
      <c r="AF19" s="18">
        <f t="shared" si="123"/>
        <v>0.17040527930940563</v>
      </c>
      <c r="AG19" s="23">
        <v>3500000</v>
      </c>
      <c r="AH19" s="23">
        <v>1768833.12</v>
      </c>
      <c r="AI19" s="23">
        <v>1252282.07</v>
      </c>
      <c r="AJ19" s="18">
        <f t="shared" si="106"/>
        <v>0.50538089142857145</v>
      </c>
      <c r="AK19" s="18">
        <f t="shared" si="124"/>
        <v>1.4124877792109569</v>
      </c>
      <c r="AL19" s="23">
        <v>0</v>
      </c>
      <c r="AM19" s="23">
        <v>0</v>
      </c>
      <c r="AN19" s="23"/>
      <c r="AO19" s="18" t="str">
        <f t="shared" ref="AO19:AO52" si="156">IF(AM19&lt;=0," ",IF(AL19&lt;=0," ",IF(AM19/AL19*100&gt;200,"СВ.200",AM19/AL19)))</f>
        <v xml:space="preserve"> </v>
      </c>
      <c r="AP19" s="18" t="str">
        <f t="shared" si="125"/>
        <v xml:space="preserve"> </v>
      </c>
      <c r="AQ19" s="6">
        <v>1365249.4</v>
      </c>
      <c r="AR19" s="6">
        <v>1610993.2799999998</v>
      </c>
      <c r="AS19" s="6">
        <v>1597035.49</v>
      </c>
      <c r="AT19" s="18">
        <f t="shared" si="107"/>
        <v>1.179999258743494</v>
      </c>
      <c r="AU19" s="18">
        <f t="shared" si="126"/>
        <v>1.0087398120376145</v>
      </c>
      <c r="AV19" s="23">
        <v>625000</v>
      </c>
      <c r="AW19" s="23">
        <v>232420.07</v>
      </c>
      <c r="AX19" s="23">
        <v>272292.55</v>
      </c>
      <c r="AY19" s="18">
        <f t="shared" si="108"/>
        <v>0.37187211200000003</v>
      </c>
      <c r="AZ19" s="18">
        <f t="shared" si="127"/>
        <v>0.85356749569534685</v>
      </c>
      <c r="BA19" s="23">
        <v>0</v>
      </c>
      <c r="BB19" s="23">
        <v>0</v>
      </c>
      <c r="BC19" s="23"/>
      <c r="BD19" s="18" t="str">
        <f t="shared" si="128"/>
        <v xml:space="preserve"> </v>
      </c>
      <c r="BE19" s="18" t="str">
        <f t="shared" si="129"/>
        <v xml:space="preserve"> </v>
      </c>
      <c r="BF19" s="23">
        <v>0</v>
      </c>
      <c r="BG19" s="23">
        <v>0</v>
      </c>
      <c r="BH19" s="23"/>
      <c r="BI19" s="18" t="str">
        <f t="shared" si="109"/>
        <v xml:space="preserve"> </v>
      </c>
      <c r="BJ19" s="18" t="str">
        <f t="shared" si="130"/>
        <v xml:space="preserve"> </v>
      </c>
      <c r="BK19" s="23">
        <v>0</v>
      </c>
      <c r="BL19" s="23">
        <v>0</v>
      </c>
      <c r="BM19" s="23"/>
      <c r="BN19" s="18" t="str">
        <f t="shared" si="154"/>
        <v xml:space="preserve"> </v>
      </c>
      <c r="BO19" s="18" t="str">
        <f t="shared" si="131"/>
        <v xml:space="preserve"> </v>
      </c>
      <c r="BP19" s="23">
        <v>0</v>
      </c>
      <c r="BQ19" s="23">
        <v>0</v>
      </c>
      <c r="BR19" s="23"/>
      <c r="BS19" s="18" t="str">
        <f t="shared" si="110"/>
        <v xml:space="preserve"> </v>
      </c>
      <c r="BT19" s="18" t="str">
        <f>IF(BQ19=0," ",IF(BQ19/BR19*100&gt;200,"св.200",BQ19/BR19))</f>
        <v xml:space="preserve"> </v>
      </c>
      <c r="BU19" s="23">
        <v>50000</v>
      </c>
      <c r="BV19" s="23">
        <v>38800</v>
      </c>
      <c r="BW19" s="23">
        <v>20100</v>
      </c>
      <c r="BX19" s="18">
        <f t="shared" si="112"/>
        <v>0.77600000000000002</v>
      </c>
      <c r="BY19" s="18">
        <f t="shared" si="133"/>
        <v>1.9303482587064678</v>
      </c>
      <c r="BZ19" s="23">
        <v>0</v>
      </c>
      <c r="CA19" s="23">
        <v>0</v>
      </c>
      <c r="CB19" s="23"/>
      <c r="CC19" s="18" t="str">
        <f t="shared" si="155"/>
        <v xml:space="preserve"> </v>
      </c>
      <c r="CD19" s="18" t="str">
        <f t="shared" si="134"/>
        <v xml:space="preserve"> </v>
      </c>
      <c r="CE19" s="17">
        <v>125000</v>
      </c>
      <c r="CF19" s="17">
        <v>191682.93</v>
      </c>
      <c r="CG19" s="17">
        <v>1063262.3899999999</v>
      </c>
      <c r="CH19" s="18">
        <f t="shared" si="135"/>
        <v>1.53346344</v>
      </c>
      <c r="CI19" s="18">
        <f t="shared" si="147"/>
        <v>0.18027810614085579</v>
      </c>
      <c r="CJ19" s="23">
        <v>125000</v>
      </c>
      <c r="CK19" s="23">
        <v>191682.93</v>
      </c>
      <c r="CL19" s="23">
        <v>1063262.3899999999</v>
      </c>
      <c r="CM19" s="18">
        <f t="shared" si="136"/>
        <v>1.53346344</v>
      </c>
      <c r="CN19" s="18">
        <f t="shared" si="137"/>
        <v>0.18027810614085579</v>
      </c>
      <c r="CO19" s="23">
        <v>0</v>
      </c>
      <c r="CP19" s="23">
        <v>0</v>
      </c>
      <c r="CQ19" s="23"/>
      <c r="CR19" s="18" t="str">
        <f t="shared" si="138"/>
        <v xml:space="preserve"> </v>
      </c>
      <c r="CS19" s="18" t="str">
        <f t="shared" si="139"/>
        <v xml:space="preserve"> </v>
      </c>
      <c r="CT19" s="23">
        <v>0</v>
      </c>
      <c r="CU19" s="23">
        <v>0</v>
      </c>
      <c r="CV19" s="23"/>
      <c r="CW19" s="18" t="str">
        <f t="shared" si="140"/>
        <v xml:space="preserve"> </v>
      </c>
      <c r="CX19" s="18" t="str">
        <f t="shared" si="141"/>
        <v xml:space="preserve"> </v>
      </c>
      <c r="CY19" s="23">
        <v>500000</v>
      </c>
      <c r="CZ19" s="23">
        <v>393650.45</v>
      </c>
      <c r="DA19" s="23">
        <v>209538.85</v>
      </c>
      <c r="DB19" s="18">
        <f t="shared" si="114"/>
        <v>0.78730089999999997</v>
      </c>
      <c r="DC19" s="18">
        <f t="shared" si="142"/>
        <v>1.878651381354818</v>
      </c>
      <c r="DD19" s="23">
        <v>0</v>
      </c>
      <c r="DE19" s="23">
        <v>0</v>
      </c>
      <c r="DF19" s="23"/>
      <c r="DG19" s="18" t="str">
        <f t="shared" si="115"/>
        <v xml:space="preserve"> </v>
      </c>
      <c r="DH19" s="18" t="str">
        <f t="shared" si="143"/>
        <v xml:space="preserve"> </v>
      </c>
      <c r="DI19" s="23">
        <v>50</v>
      </c>
      <c r="DJ19" s="23"/>
      <c r="DK19" s="18" t="str">
        <f t="shared" si="144"/>
        <v xml:space="preserve"> </v>
      </c>
      <c r="DL19" s="23"/>
      <c r="DM19" s="23">
        <v>730669.83</v>
      </c>
      <c r="DN19" s="23">
        <v>10480</v>
      </c>
      <c r="DO19" s="18" t="str">
        <f t="shared" si="116"/>
        <v xml:space="preserve"> </v>
      </c>
      <c r="DP19" s="18" t="str">
        <f t="shared" si="145"/>
        <v>св.200</v>
      </c>
      <c r="DQ19" s="23">
        <v>65249.4</v>
      </c>
      <c r="DR19" s="23">
        <v>23720</v>
      </c>
      <c r="DS19" s="23">
        <v>21361.7</v>
      </c>
      <c r="DT19" s="18">
        <f t="shared" si="117"/>
        <v>0.36352824700303754</v>
      </c>
      <c r="DU19" s="18">
        <f t="shared" si="146"/>
        <v>1.1103985169719639</v>
      </c>
    </row>
    <row r="20" spans="1:125" s="39" customFormat="1" ht="17.25" customHeight="1" outlineLevel="1" x14ac:dyDescent="0.25">
      <c r="A20" s="11">
        <v>12</v>
      </c>
      <c r="B20" s="5" t="s">
        <v>40</v>
      </c>
      <c r="C20" s="17">
        <v>14409562.08</v>
      </c>
      <c r="D20" s="17">
        <v>6517245.25</v>
      </c>
      <c r="E20" s="17">
        <v>7157136.7999999998</v>
      </c>
      <c r="F20" s="18">
        <f t="shared" si="100"/>
        <v>0.45228614261954031</v>
      </c>
      <c r="G20" s="18">
        <f t="shared" si="118"/>
        <v>0.91059391934495371</v>
      </c>
      <c r="H20" s="10">
        <v>13039650</v>
      </c>
      <c r="I20" s="14">
        <v>5758308.3100000005</v>
      </c>
      <c r="J20" s="10">
        <v>6472055.0599999996</v>
      </c>
      <c r="K20" s="18">
        <f t="shared" si="101"/>
        <v>0.44159991334123233</v>
      </c>
      <c r="L20" s="18">
        <f t="shared" si="119"/>
        <v>0.88971868388276676</v>
      </c>
      <c r="M20" s="23">
        <v>7874000</v>
      </c>
      <c r="N20" s="23">
        <v>3635381.18</v>
      </c>
      <c r="O20" s="23">
        <v>4742639.3899999997</v>
      </c>
      <c r="P20" s="18">
        <f t="shared" si="102"/>
        <v>0.46169433324866654</v>
      </c>
      <c r="Q20" s="18">
        <f t="shared" si="120"/>
        <v>0.76653122471535839</v>
      </c>
      <c r="R20" s="23">
        <v>1513150</v>
      </c>
      <c r="S20" s="23">
        <v>824574.29</v>
      </c>
      <c r="T20" s="23">
        <v>790911.09</v>
      </c>
      <c r="U20" s="18">
        <f t="shared" si="103"/>
        <v>0.54493889568119491</v>
      </c>
      <c r="V20" s="18">
        <f t="shared" si="121"/>
        <v>1.0425625590861294</v>
      </c>
      <c r="W20" s="23">
        <v>2500</v>
      </c>
      <c r="X20" s="23">
        <v>3764.71</v>
      </c>
      <c r="Y20" s="23"/>
      <c r="Z20" s="18">
        <f t="shared" ref="Z20" si="157">IF(X20&lt;=0," ",IF(W20&lt;=0," ",IF(X20/W20*100&gt;200,"СВ.200",X20/W20)))</f>
        <v>1.505884</v>
      </c>
      <c r="AA20" s="18" t="str">
        <f t="shared" ref="AA20" si="158">IF(Y20=0," ",IF(X20/Y20*100&gt;200,"св.200",X20/Y20))</f>
        <v xml:space="preserve"> </v>
      </c>
      <c r="AB20" s="23">
        <v>850000</v>
      </c>
      <c r="AC20" s="23">
        <v>383692.06</v>
      </c>
      <c r="AD20" s="23">
        <v>43859.65</v>
      </c>
      <c r="AE20" s="18">
        <f t="shared" si="105"/>
        <v>0.45140242352941179</v>
      </c>
      <c r="AF20" s="18" t="str">
        <f t="shared" si="123"/>
        <v>св.200</v>
      </c>
      <c r="AG20" s="23">
        <v>2800000</v>
      </c>
      <c r="AH20" s="23">
        <v>910896.07</v>
      </c>
      <c r="AI20" s="23">
        <v>894644.93</v>
      </c>
      <c r="AJ20" s="18">
        <f t="shared" si="106"/>
        <v>0.32532002499999996</v>
      </c>
      <c r="AK20" s="18">
        <f t="shared" si="124"/>
        <v>1.0181649048187194</v>
      </c>
      <c r="AL20" s="23">
        <v>0</v>
      </c>
      <c r="AM20" s="23">
        <v>0</v>
      </c>
      <c r="AN20" s="23"/>
      <c r="AO20" s="18" t="str">
        <f t="shared" si="156"/>
        <v xml:space="preserve"> </v>
      </c>
      <c r="AP20" s="18" t="str">
        <f t="shared" si="125"/>
        <v xml:space="preserve"> </v>
      </c>
      <c r="AQ20" s="6">
        <v>1369912.08</v>
      </c>
      <c r="AR20" s="6">
        <v>758936.94</v>
      </c>
      <c r="AS20" s="6">
        <v>685081.74</v>
      </c>
      <c r="AT20" s="18">
        <f t="shared" si="107"/>
        <v>0.55400412265873289</v>
      </c>
      <c r="AU20" s="18">
        <f t="shared" si="126"/>
        <v>1.1078049460200179</v>
      </c>
      <c r="AV20" s="23">
        <v>250000</v>
      </c>
      <c r="AW20" s="23">
        <v>124529.91</v>
      </c>
      <c r="AX20" s="23">
        <v>142836.09</v>
      </c>
      <c r="AY20" s="18">
        <f t="shared" si="108"/>
        <v>0.49811964000000003</v>
      </c>
      <c r="AZ20" s="18">
        <f t="shared" si="127"/>
        <v>0.87183785274435899</v>
      </c>
      <c r="BA20" s="23">
        <v>0</v>
      </c>
      <c r="BB20" s="23">
        <v>0</v>
      </c>
      <c r="BC20" s="23"/>
      <c r="BD20" s="18" t="str">
        <f t="shared" si="128"/>
        <v xml:space="preserve"> </v>
      </c>
      <c r="BE20" s="18" t="str">
        <f t="shared" si="129"/>
        <v xml:space="preserve"> </v>
      </c>
      <c r="BF20" s="23">
        <v>0</v>
      </c>
      <c r="BG20" s="23">
        <v>0</v>
      </c>
      <c r="BH20" s="23"/>
      <c r="BI20" s="18" t="str">
        <f t="shared" si="109"/>
        <v xml:space="preserve"> </v>
      </c>
      <c r="BJ20" s="18" t="str">
        <f t="shared" si="130"/>
        <v xml:space="preserve"> </v>
      </c>
      <c r="BK20" s="23">
        <v>0</v>
      </c>
      <c r="BL20" s="23">
        <v>0</v>
      </c>
      <c r="BM20" s="23"/>
      <c r="BN20" s="18" t="str">
        <f t="shared" si="154"/>
        <v xml:space="preserve"> </v>
      </c>
      <c r="BO20" s="18" t="str">
        <f t="shared" si="131"/>
        <v xml:space="preserve"> </v>
      </c>
      <c r="BP20" s="23">
        <v>500000</v>
      </c>
      <c r="BQ20" s="23">
        <v>294309.89</v>
      </c>
      <c r="BR20" s="23">
        <v>302882.78999999998</v>
      </c>
      <c r="BS20" s="18">
        <f t="shared" si="110"/>
        <v>0.58861978000000004</v>
      </c>
      <c r="BT20" s="18">
        <f t="shared" si="150"/>
        <v>0.97169565164134952</v>
      </c>
      <c r="BU20" s="23">
        <v>170000</v>
      </c>
      <c r="BV20" s="23">
        <v>94940</v>
      </c>
      <c r="BW20" s="23">
        <v>60610</v>
      </c>
      <c r="BX20" s="18">
        <f t="shared" si="112"/>
        <v>0.55847058823529416</v>
      </c>
      <c r="BY20" s="18">
        <f t="shared" si="133"/>
        <v>1.5664081834680745</v>
      </c>
      <c r="BZ20" s="23">
        <v>0</v>
      </c>
      <c r="CA20" s="23">
        <v>0</v>
      </c>
      <c r="CB20" s="23"/>
      <c r="CC20" s="18" t="str">
        <f t="shared" si="155"/>
        <v xml:space="preserve"> </v>
      </c>
      <c r="CD20" s="18" t="str">
        <f t="shared" si="134"/>
        <v xml:space="preserve"> </v>
      </c>
      <c r="CE20" s="17">
        <v>200000</v>
      </c>
      <c r="CF20" s="17">
        <v>18133.71</v>
      </c>
      <c r="CG20" s="17">
        <v>126520.86</v>
      </c>
      <c r="CH20" s="18">
        <f t="shared" si="135"/>
        <v>9.0668550000000001E-2</v>
      </c>
      <c r="CI20" s="18">
        <f t="shared" si="147"/>
        <v>0.14332585156313354</v>
      </c>
      <c r="CJ20" s="23">
        <v>200000</v>
      </c>
      <c r="CK20" s="23">
        <v>18133.71</v>
      </c>
      <c r="CL20" s="23">
        <v>126520.86</v>
      </c>
      <c r="CM20" s="18">
        <f t="shared" si="136"/>
        <v>9.0668550000000001E-2</v>
      </c>
      <c r="CN20" s="18">
        <f t="shared" si="137"/>
        <v>0.14332585156313354</v>
      </c>
      <c r="CO20" s="23">
        <v>0</v>
      </c>
      <c r="CP20" s="23">
        <v>0</v>
      </c>
      <c r="CQ20" s="23"/>
      <c r="CR20" s="18" t="str">
        <f t="shared" si="138"/>
        <v xml:space="preserve"> </v>
      </c>
      <c r="CS20" s="18" t="str">
        <f t="shared" si="139"/>
        <v xml:space="preserve"> </v>
      </c>
      <c r="CT20" s="23">
        <v>0</v>
      </c>
      <c r="CU20" s="23">
        <v>0</v>
      </c>
      <c r="CV20" s="23"/>
      <c r="CW20" s="18" t="str">
        <f t="shared" si="140"/>
        <v xml:space="preserve"> </v>
      </c>
      <c r="CX20" s="18" t="str">
        <f t="shared" si="141"/>
        <v xml:space="preserve"> </v>
      </c>
      <c r="CY20" s="23">
        <v>0</v>
      </c>
      <c r="CZ20" s="23">
        <v>0</v>
      </c>
      <c r="DA20" s="23"/>
      <c r="DB20" s="18" t="str">
        <f t="shared" si="114"/>
        <v xml:space="preserve"> </v>
      </c>
      <c r="DC20" s="18" t="str">
        <f t="shared" si="142"/>
        <v xml:space="preserve"> </v>
      </c>
      <c r="DD20" s="23">
        <v>0</v>
      </c>
      <c r="DE20" s="23">
        <v>0</v>
      </c>
      <c r="DF20" s="23"/>
      <c r="DG20" s="18" t="str">
        <f t="shared" si="115"/>
        <v xml:space="preserve"> </v>
      </c>
      <c r="DH20" s="18" t="str">
        <f t="shared" si="143"/>
        <v xml:space="preserve"> </v>
      </c>
      <c r="DI20" s="23">
        <v>469.56</v>
      </c>
      <c r="DJ20" s="23"/>
      <c r="DK20" s="18" t="str">
        <f t="shared" si="144"/>
        <v xml:space="preserve"> </v>
      </c>
      <c r="DL20" s="23">
        <v>226553.87</v>
      </c>
      <c r="DM20" s="23">
        <v>226553.87</v>
      </c>
      <c r="DN20" s="23"/>
      <c r="DO20" s="18">
        <f t="shared" si="116"/>
        <v>1</v>
      </c>
      <c r="DP20" s="18" t="str">
        <f t="shared" si="145"/>
        <v xml:space="preserve"> </v>
      </c>
      <c r="DQ20" s="23">
        <v>23358.21</v>
      </c>
      <c r="DR20" s="23">
        <v>0</v>
      </c>
      <c r="DS20" s="23">
        <v>52232</v>
      </c>
      <c r="DT20" s="18" t="str">
        <f t="shared" si="117"/>
        <v xml:space="preserve"> </v>
      </c>
      <c r="DU20" s="18">
        <f t="shared" si="146"/>
        <v>0</v>
      </c>
    </row>
    <row r="21" spans="1:125" s="39" customFormat="1" ht="17.25" customHeight="1" outlineLevel="1" x14ac:dyDescent="0.25">
      <c r="A21" s="11">
        <v>13</v>
      </c>
      <c r="B21" s="5" t="s">
        <v>10</v>
      </c>
      <c r="C21" s="17">
        <v>1856000</v>
      </c>
      <c r="D21" s="17">
        <v>421051.14</v>
      </c>
      <c r="E21" s="17">
        <v>1026622.75</v>
      </c>
      <c r="F21" s="18">
        <f t="shared" si="100"/>
        <v>0.2268594504310345</v>
      </c>
      <c r="G21" s="18">
        <f t="shared" si="118"/>
        <v>0.41013229056145506</v>
      </c>
      <c r="H21" s="10">
        <v>1705000</v>
      </c>
      <c r="I21" s="14">
        <v>384361.69</v>
      </c>
      <c r="J21" s="10">
        <v>559533.65</v>
      </c>
      <c r="K21" s="18">
        <f t="shared" si="101"/>
        <v>0.22543207624633432</v>
      </c>
      <c r="L21" s="18">
        <f t="shared" si="119"/>
        <v>0.68693221578362618</v>
      </c>
      <c r="M21" s="23">
        <v>215000</v>
      </c>
      <c r="N21" s="23">
        <v>96339.55</v>
      </c>
      <c r="O21" s="23">
        <v>109907.71</v>
      </c>
      <c r="P21" s="18">
        <f t="shared" si="102"/>
        <v>0.44809093023255814</v>
      </c>
      <c r="Q21" s="18">
        <f t="shared" si="120"/>
        <v>0.87654951595297548</v>
      </c>
      <c r="R21" s="23">
        <v>0</v>
      </c>
      <c r="S21" s="23">
        <v>0</v>
      </c>
      <c r="T21" s="23"/>
      <c r="U21" s="18" t="str">
        <f t="shared" si="103"/>
        <v xml:space="preserve"> </v>
      </c>
      <c r="V21" s="18" t="str">
        <f t="shared" ref="V21:V23" si="159">IF(S21=0," ",IF(S21/T21*100&gt;200,"св.200",S21/T21))</f>
        <v xml:space="preserve"> </v>
      </c>
      <c r="W21" s="23">
        <v>190000</v>
      </c>
      <c r="X21" s="23">
        <v>38017.449999999997</v>
      </c>
      <c r="Y21" s="23">
        <v>184977.94</v>
      </c>
      <c r="Z21" s="18">
        <f t="shared" si="104"/>
        <v>0.20009184210526315</v>
      </c>
      <c r="AA21" s="18">
        <f t="shared" si="122"/>
        <v>0.20552423710632736</v>
      </c>
      <c r="AB21" s="23">
        <v>90000</v>
      </c>
      <c r="AC21" s="23">
        <v>13155.58</v>
      </c>
      <c r="AD21" s="23">
        <v>40163.31</v>
      </c>
      <c r="AE21" s="18">
        <f t="shared" si="105"/>
        <v>0.14617311111111111</v>
      </c>
      <c r="AF21" s="18">
        <f t="shared" si="123"/>
        <v>0.32755218631133742</v>
      </c>
      <c r="AG21" s="23">
        <v>1210000</v>
      </c>
      <c r="AH21" s="23">
        <v>236849.11</v>
      </c>
      <c r="AI21" s="23">
        <v>224484.69</v>
      </c>
      <c r="AJ21" s="18">
        <f t="shared" si="106"/>
        <v>0.19574306611570247</v>
      </c>
      <c r="AK21" s="18">
        <f t="shared" si="124"/>
        <v>1.0550791236587225</v>
      </c>
      <c r="AL21" s="23">
        <v>0</v>
      </c>
      <c r="AM21" s="23">
        <v>0</v>
      </c>
      <c r="AN21" s="23"/>
      <c r="AO21" s="18" t="str">
        <f t="shared" si="156"/>
        <v xml:space="preserve"> </v>
      </c>
      <c r="AP21" s="18" t="str">
        <f t="shared" si="125"/>
        <v xml:space="preserve"> </v>
      </c>
      <c r="AQ21" s="6">
        <v>151000</v>
      </c>
      <c r="AR21" s="6">
        <v>36689.449999999997</v>
      </c>
      <c r="AS21" s="6">
        <v>467089.1</v>
      </c>
      <c r="AT21" s="18">
        <f t="shared" si="107"/>
        <v>0.24297649006622515</v>
      </c>
      <c r="AU21" s="18">
        <f t="shared" si="126"/>
        <v>7.8549146190737482E-2</v>
      </c>
      <c r="AV21" s="23">
        <v>0</v>
      </c>
      <c r="AW21" s="23">
        <v>0</v>
      </c>
      <c r="AX21" s="23"/>
      <c r="AY21" s="18" t="str">
        <f t="shared" si="108"/>
        <v xml:space="preserve"> </v>
      </c>
      <c r="AZ21" s="18" t="str">
        <f t="shared" si="127"/>
        <v xml:space="preserve"> </v>
      </c>
      <c r="BA21" s="23">
        <v>0</v>
      </c>
      <c r="BB21" s="23">
        <v>0</v>
      </c>
      <c r="BC21" s="23"/>
      <c r="BD21" s="18" t="str">
        <f t="shared" si="128"/>
        <v xml:space="preserve"> </v>
      </c>
      <c r="BE21" s="18" t="str">
        <f t="shared" si="129"/>
        <v xml:space="preserve"> </v>
      </c>
      <c r="BF21" s="23">
        <v>0</v>
      </c>
      <c r="BG21" s="23">
        <v>0</v>
      </c>
      <c r="BH21" s="23"/>
      <c r="BI21" s="18" t="str">
        <f t="shared" si="109"/>
        <v xml:space="preserve"> </v>
      </c>
      <c r="BJ21" s="18" t="str">
        <f t="shared" si="130"/>
        <v xml:space="preserve"> </v>
      </c>
      <c r="BK21" s="23">
        <v>0</v>
      </c>
      <c r="BL21" s="23">
        <v>0</v>
      </c>
      <c r="BM21" s="23"/>
      <c r="BN21" s="18" t="str">
        <f t="shared" si="154"/>
        <v xml:space="preserve"> </v>
      </c>
      <c r="BO21" s="18" t="str">
        <f t="shared" si="131"/>
        <v xml:space="preserve"> </v>
      </c>
      <c r="BP21" s="23">
        <v>34000</v>
      </c>
      <c r="BQ21" s="23">
        <v>14599.45</v>
      </c>
      <c r="BR21" s="23">
        <v>16425.45</v>
      </c>
      <c r="BS21" s="18">
        <f t="shared" si="110"/>
        <v>0.42939558823529411</v>
      </c>
      <c r="BT21" s="18">
        <f t="shared" si="150"/>
        <v>0.88883105181288791</v>
      </c>
      <c r="BU21" s="23">
        <v>35000</v>
      </c>
      <c r="BV21" s="23">
        <v>22090</v>
      </c>
      <c r="BW21" s="23">
        <v>28890</v>
      </c>
      <c r="BX21" s="18">
        <f t="shared" si="112"/>
        <v>0.63114285714285712</v>
      </c>
      <c r="BY21" s="18">
        <f t="shared" si="133"/>
        <v>0.76462443752163378</v>
      </c>
      <c r="BZ21" s="23">
        <v>0</v>
      </c>
      <c r="CA21" s="23">
        <v>0</v>
      </c>
      <c r="CB21" s="23"/>
      <c r="CC21" s="18" t="str">
        <f t="shared" si="155"/>
        <v xml:space="preserve"> </v>
      </c>
      <c r="CD21" s="18" t="str">
        <f t="shared" si="134"/>
        <v xml:space="preserve"> </v>
      </c>
      <c r="CE21" s="17">
        <v>0</v>
      </c>
      <c r="CF21" s="17">
        <v>0</v>
      </c>
      <c r="CG21" s="17">
        <v>405089.76</v>
      </c>
      <c r="CH21" s="18" t="str">
        <f t="shared" si="135"/>
        <v xml:space="preserve"> </v>
      </c>
      <c r="CI21" s="18">
        <f t="shared" si="147"/>
        <v>0</v>
      </c>
      <c r="CJ21" s="23">
        <v>0</v>
      </c>
      <c r="CK21" s="23">
        <v>0</v>
      </c>
      <c r="CL21" s="23"/>
      <c r="CM21" s="18" t="str">
        <f t="shared" si="136"/>
        <v xml:space="preserve"> </v>
      </c>
      <c r="CN21" s="18" t="str">
        <f t="shared" si="137"/>
        <v xml:space="preserve"> </v>
      </c>
      <c r="CO21" s="23">
        <v>0</v>
      </c>
      <c r="CP21" s="23">
        <v>0</v>
      </c>
      <c r="CQ21" s="23">
        <v>405089.76</v>
      </c>
      <c r="CR21" s="18" t="str">
        <f t="shared" si="138"/>
        <v xml:space="preserve"> </v>
      </c>
      <c r="CS21" s="18">
        <f t="shared" si="139"/>
        <v>0</v>
      </c>
      <c r="CT21" s="23">
        <v>0</v>
      </c>
      <c r="CU21" s="23">
        <v>0</v>
      </c>
      <c r="CV21" s="23"/>
      <c r="CW21" s="18" t="str">
        <f t="shared" si="140"/>
        <v xml:space="preserve"> </v>
      </c>
      <c r="CX21" s="18" t="str">
        <f t="shared" si="141"/>
        <v xml:space="preserve"> </v>
      </c>
      <c r="CY21" s="23">
        <v>0</v>
      </c>
      <c r="CZ21" s="23">
        <v>0</v>
      </c>
      <c r="DA21" s="23"/>
      <c r="DB21" s="18" t="str">
        <f t="shared" si="114"/>
        <v xml:space="preserve"> </v>
      </c>
      <c r="DC21" s="18" t="str">
        <f t="shared" si="142"/>
        <v xml:space="preserve"> </v>
      </c>
      <c r="DD21" s="23">
        <v>0</v>
      </c>
      <c r="DE21" s="23">
        <v>0</v>
      </c>
      <c r="DF21" s="23"/>
      <c r="DG21" s="18" t="str">
        <f t="shared" si="115"/>
        <v xml:space="preserve"> </v>
      </c>
      <c r="DH21" s="18" t="str">
        <f t="shared" si="143"/>
        <v xml:space="preserve"> </v>
      </c>
      <c r="DI21" s="23">
        <v>0</v>
      </c>
      <c r="DJ21" s="23">
        <v>10258.91</v>
      </c>
      <c r="DK21" s="18">
        <f t="shared" si="144"/>
        <v>0</v>
      </c>
      <c r="DL21" s="23"/>
      <c r="DM21" s="23">
        <v>0</v>
      </c>
      <c r="DN21" s="23">
        <v>6424.98</v>
      </c>
      <c r="DO21" s="18" t="str">
        <f t="shared" si="116"/>
        <v xml:space="preserve"> </v>
      </c>
      <c r="DP21" s="18">
        <f t="shared" si="145"/>
        <v>0</v>
      </c>
      <c r="DQ21" s="23">
        <v>82000</v>
      </c>
      <c r="DR21" s="23">
        <v>0</v>
      </c>
      <c r="DS21" s="23"/>
      <c r="DT21" s="18" t="str">
        <f t="shared" ref="DT21:DT22" si="160">IF(DR21&lt;=0," ",IF(DQ21&lt;=0," ",IF(DR21/DQ21*100&gt;200,"СВ.200",DR21/DQ21)))</f>
        <v xml:space="preserve"> </v>
      </c>
      <c r="DU21" s="18" t="str">
        <f t="shared" ref="DU21:DU22" si="161">IF(DS21=0," ",IF(DR21/DS21*100&gt;200,"св.200",DR21/DS21))</f>
        <v xml:space="preserve"> </v>
      </c>
    </row>
    <row r="22" spans="1:125" s="39" customFormat="1" ht="17.25" customHeight="1" outlineLevel="1" x14ac:dyDescent="0.25">
      <c r="A22" s="11">
        <v>14</v>
      </c>
      <c r="B22" s="5" t="s">
        <v>22</v>
      </c>
      <c r="C22" s="17">
        <v>3006000</v>
      </c>
      <c r="D22" s="17">
        <v>1564231.79</v>
      </c>
      <c r="E22" s="17">
        <v>1301318.6400000001</v>
      </c>
      <c r="F22" s="18">
        <f t="shared" si="100"/>
        <v>0.52036985695276117</v>
      </c>
      <c r="G22" s="18">
        <f t="shared" si="118"/>
        <v>1.2020359517788817</v>
      </c>
      <c r="H22" s="10">
        <v>2840000</v>
      </c>
      <c r="I22" s="14">
        <v>1564231.79</v>
      </c>
      <c r="J22" s="10">
        <v>1298582.83</v>
      </c>
      <c r="K22" s="18">
        <f t="shared" si="101"/>
        <v>0.55078584154929577</v>
      </c>
      <c r="L22" s="18">
        <f t="shared" si="119"/>
        <v>1.2045683601099206</v>
      </c>
      <c r="M22" s="23">
        <v>1000000</v>
      </c>
      <c r="N22" s="23">
        <v>411245.17</v>
      </c>
      <c r="O22" s="23">
        <v>448032.75</v>
      </c>
      <c r="P22" s="18">
        <f t="shared" si="102"/>
        <v>0.41124516999999999</v>
      </c>
      <c r="Q22" s="18">
        <f t="shared" si="120"/>
        <v>0.91789086846887868</v>
      </c>
      <c r="R22" s="23">
        <v>0</v>
      </c>
      <c r="S22" s="23">
        <v>0</v>
      </c>
      <c r="T22" s="23"/>
      <c r="U22" s="18" t="str">
        <f t="shared" si="103"/>
        <v xml:space="preserve"> </v>
      </c>
      <c r="V22" s="18" t="str">
        <f t="shared" si="159"/>
        <v xml:space="preserve"> </v>
      </c>
      <c r="W22" s="23">
        <v>40000</v>
      </c>
      <c r="X22" s="23">
        <v>19828.2</v>
      </c>
      <c r="Y22" s="23">
        <v>14945.02</v>
      </c>
      <c r="Z22" s="18">
        <f t="shared" si="104"/>
        <v>0.49570500000000001</v>
      </c>
      <c r="AA22" s="18">
        <f t="shared" si="122"/>
        <v>1.3267429551783805</v>
      </c>
      <c r="AB22" s="23">
        <v>50000</v>
      </c>
      <c r="AC22" s="23">
        <v>3532.24</v>
      </c>
      <c r="AD22" s="23">
        <v>1576.12</v>
      </c>
      <c r="AE22" s="18">
        <f t="shared" si="105"/>
        <v>7.0644799999999994E-2</v>
      </c>
      <c r="AF22" s="18" t="str">
        <f t="shared" si="123"/>
        <v>св.200</v>
      </c>
      <c r="AG22" s="23">
        <v>1750000</v>
      </c>
      <c r="AH22" s="23">
        <v>1129626.18</v>
      </c>
      <c r="AI22" s="23">
        <v>834028.94</v>
      </c>
      <c r="AJ22" s="18">
        <f t="shared" si="106"/>
        <v>0.64550067428571423</v>
      </c>
      <c r="AK22" s="18">
        <f t="shared" si="124"/>
        <v>1.3544208429985656</v>
      </c>
      <c r="AL22" s="23">
        <v>0</v>
      </c>
      <c r="AM22" s="23">
        <v>0</v>
      </c>
      <c r="AN22" s="23"/>
      <c r="AO22" s="18" t="str">
        <f t="shared" si="156"/>
        <v xml:space="preserve"> </v>
      </c>
      <c r="AP22" s="18" t="str">
        <f t="shared" si="125"/>
        <v xml:space="preserve"> </v>
      </c>
      <c r="AQ22" s="6">
        <v>166000</v>
      </c>
      <c r="AR22" s="6">
        <v>0</v>
      </c>
      <c r="AS22" s="6">
        <v>2735.81</v>
      </c>
      <c r="AT22" s="18" t="str">
        <f t="shared" si="107"/>
        <v xml:space="preserve"> </v>
      </c>
      <c r="AU22" s="18">
        <f t="shared" si="126"/>
        <v>0</v>
      </c>
      <c r="AV22" s="23">
        <v>0</v>
      </c>
      <c r="AW22" s="23">
        <v>0</v>
      </c>
      <c r="AX22" s="23"/>
      <c r="AY22" s="18" t="str">
        <f t="shared" si="108"/>
        <v xml:space="preserve"> </v>
      </c>
      <c r="AZ22" s="18" t="str">
        <f t="shared" si="127"/>
        <v xml:space="preserve"> </v>
      </c>
      <c r="BA22" s="23">
        <v>0</v>
      </c>
      <c r="BB22" s="23">
        <v>0</v>
      </c>
      <c r="BC22" s="23">
        <v>2735.81</v>
      </c>
      <c r="BD22" s="18" t="str">
        <f t="shared" si="128"/>
        <v xml:space="preserve"> </v>
      </c>
      <c r="BE22" s="18">
        <f t="shared" si="129"/>
        <v>0</v>
      </c>
      <c r="BF22" s="23">
        <v>0</v>
      </c>
      <c r="BG22" s="23">
        <v>0</v>
      </c>
      <c r="BH22" s="23"/>
      <c r="BI22" s="18" t="str">
        <f t="shared" si="109"/>
        <v xml:space="preserve"> </v>
      </c>
      <c r="BJ22" s="18" t="str">
        <f t="shared" si="130"/>
        <v xml:space="preserve"> </v>
      </c>
      <c r="BK22" s="23">
        <v>0</v>
      </c>
      <c r="BL22" s="23">
        <v>0</v>
      </c>
      <c r="BM22" s="23"/>
      <c r="BN22" s="18" t="str">
        <f t="shared" si="154"/>
        <v xml:space="preserve"> </v>
      </c>
      <c r="BO22" s="18" t="str">
        <f t="shared" si="131"/>
        <v xml:space="preserve"> </v>
      </c>
      <c r="BP22" s="23">
        <v>0</v>
      </c>
      <c r="BQ22" s="23">
        <v>0</v>
      </c>
      <c r="BR22" s="23"/>
      <c r="BS22" s="18" t="str">
        <f t="shared" si="110"/>
        <v xml:space="preserve"> </v>
      </c>
      <c r="BT22" s="18" t="str">
        <f t="shared" si="150"/>
        <v xml:space="preserve"> </v>
      </c>
      <c r="BU22" s="23">
        <v>15000</v>
      </c>
      <c r="BV22" s="23">
        <v>0</v>
      </c>
      <c r="BW22" s="23"/>
      <c r="BX22" s="18" t="str">
        <f t="shared" si="112"/>
        <v xml:space="preserve"> </v>
      </c>
      <c r="BY22" s="18" t="str">
        <f t="shared" si="133"/>
        <v xml:space="preserve"> </v>
      </c>
      <c r="BZ22" s="23">
        <v>0</v>
      </c>
      <c r="CA22" s="23">
        <v>0</v>
      </c>
      <c r="CB22" s="23"/>
      <c r="CC22" s="18" t="str">
        <f t="shared" si="155"/>
        <v xml:space="preserve"> </v>
      </c>
      <c r="CD22" s="18" t="str">
        <f t="shared" si="134"/>
        <v xml:space="preserve"> </v>
      </c>
      <c r="CE22" s="17">
        <v>0</v>
      </c>
      <c r="CF22" s="17">
        <v>0</v>
      </c>
      <c r="CG22" s="17">
        <v>0</v>
      </c>
      <c r="CH22" s="18" t="str">
        <f t="shared" si="135"/>
        <v xml:space="preserve"> </v>
      </c>
      <c r="CI22" s="18" t="str">
        <f t="shared" si="147"/>
        <v xml:space="preserve"> </v>
      </c>
      <c r="CJ22" s="23">
        <v>0</v>
      </c>
      <c r="CK22" s="23">
        <v>0</v>
      </c>
      <c r="CL22" s="23"/>
      <c r="CM22" s="18" t="str">
        <f t="shared" si="136"/>
        <v xml:space="preserve"> </v>
      </c>
      <c r="CN22" s="18" t="str">
        <f t="shared" si="137"/>
        <v xml:space="preserve"> </v>
      </c>
      <c r="CO22" s="23">
        <v>0</v>
      </c>
      <c r="CP22" s="23">
        <v>0</v>
      </c>
      <c r="CQ22" s="23"/>
      <c r="CR22" s="18" t="str">
        <f t="shared" si="138"/>
        <v xml:space="preserve"> </v>
      </c>
      <c r="CS22" s="18" t="str">
        <f t="shared" si="139"/>
        <v xml:space="preserve"> </v>
      </c>
      <c r="CT22" s="23">
        <v>0</v>
      </c>
      <c r="CU22" s="23">
        <v>0</v>
      </c>
      <c r="CV22" s="23"/>
      <c r="CW22" s="18" t="str">
        <f t="shared" si="140"/>
        <v xml:space="preserve"> </v>
      </c>
      <c r="CX22" s="18" t="str">
        <f t="shared" si="141"/>
        <v xml:space="preserve"> </v>
      </c>
      <c r="CY22" s="23">
        <v>0</v>
      </c>
      <c r="CZ22" s="23">
        <v>0</v>
      </c>
      <c r="DA22" s="23"/>
      <c r="DB22" s="18" t="str">
        <f t="shared" si="114"/>
        <v xml:space="preserve"> </v>
      </c>
      <c r="DC22" s="18" t="str">
        <f t="shared" si="142"/>
        <v xml:space="preserve"> </v>
      </c>
      <c r="DD22" s="23">
        <v>0</v>
      </c>
      <c r="DE22" s="23">
        <v>0</v>
      </c>
      <c r="DF22" s="23"/>
      <c r="DG22" s="18" t="str">
        <f t="shared" si="115"/>
        <v xml:space="preserve"> </v>
      </c>
      <c r="DH22" s="18" t="str">
        <f t="shared" si="143"/>
        <v xml:space="preserve"> </v>
      </c>
      <c r="DI22" s="23">
        <v>0</v>
      </c>
      <c r="DJ22" s="23"/>
      <c r="DK22" s="18" t="str">
        <f>IF(DI22=0," ",IF(DI22/DJ22*100&gt;200,"св.200",DI22/DJ22))</f>
        <v xml:space="preserve"> </v>
      </c>
      <c r="DL22" s="23"/>
      <c r="DM22" s="23">
        <v>0</v>
      </c>
      <c r="DN22" s="23"/>
      <c r="DO22" s="18" t="str">
        <f t="shared" si="116"/>
        <v xml:space="preserve"> </v>
      </c>
      <c r="DP22" s="18" t="str">
        <f t="shared" si="145"/>
        <v xml:space="preserve"> </v>
      </c>
      <c r="DQ22" s="23">
        <v>151000</v>
      </c>
      <c r="DR22" s="23">
        <v>0</v>
      </c>
      <c r="DS22" s="23"/>
      <c r="DT22" s="18" t="str">
        <f t="shared" si="160"/>
        <v xml:space="preserve"> </v>
      </c>
      <c r="DU22" s="18" t="str">
        <f t="shared" si="161"/>
        <v xml:space="preserve"> </v>
      </c>
    </row>
    <row r="23" spans="1:125" s="39" customFormat="1" ht="17.25" customHeight="1" outlineLevel="1" x14ac:dyDescent="0.25">
      <c r="A23" s="11">
        <v>15</v>
      </c>
      <c r="B23" s="5" t="s">
        <v>39</v>
      </c>
      <c r="C23" s="17">
        <v>4150250</v>
      </c>
      <c r="D23" s="17">
        <v>1168550.19</v>
      </c>
      <c r="E23" s="17">
        <v>1418135.23</v>
      </c>
      <c r="F23" s="18">
        <f t="shared" si="100"/>
        <v>0.28156139750617432</v>
      </c>
      <c r="G23" s="18">
        <f t="shared" si="118"/>
        <v>0.82400476716173254</v>
      </c>
      <c r="H23" s="10">
        <v>4090250</v>
      </c>
      <c r="I23" s="14">
        <v>1105720.19</v>
      </c>
      <c r="J23" s="10">
        <v>1378105.23</v>
      </c>
      <c r="K23" s="18">
        <f t="shared" si="101"/>
        <v>0.27033071083674592</v>
      </c>
      <c r="L23" s="18">
        <f t="shared" si="119"/>
        <v>0.80234815595322861</v>
      </c>
      <c r="M23" s="23">
        <v>1330250</v>
      </c>
      <c r="N23" s="23">
        <v>535185.76</v>
      </c>
      <c r="O23" s="23">
        <v>560422.09</v>
      </c>
      <c r="P23" s="18">
        <f t="shared" si="102"/>
        <v>0.40231968426987408</v>
      </c>
      <c r="Q23" s="18">
        <f t="shared" si="120"/>
        <v>0.95496906626218114</v>
      </c>
      <c r="R23" s="23">
        <v>0</v>
      </c>
      <c r="S23" s="23">
        <v>0</v>
      </c>
      <c r="T23" s="23"/>
      <c r="U23" s="18" t="str">
        <f t="shared" si="103"/>
        <v xml:space="preserve"> </v>
      </c>
      <c r="V23" s="18" t="str">
        <f t="shared" si="159"/>
        <v xml:space="preserve"> </v>
      </c>
      <c r="W23" s="23">
        <v>60000</v>
      </c>
      <c r="X23" s="23">
        <v>98549.59</v>
      </c>
      <c r="Y23" s="23">
        <v>61590.3</v>
      </c>
      <c r="Z23" s="18">
        <f t="shared" si="104"/>
        <v>1.6424931666666667</v>
      </c>
      <c r="AA23" s="18">
        <f t="shared" si="122"/>
        <v>1.6000829676101593</v>
      </c>
      <c r="AB23" s="23">
        <v>200000</v>
      </c>
      <c r="AC23" s="23">
        <v>35387.370000000003</v>
      </c>
      <c r="AD23" s="23">
        <v>28973.5</v>
      </c>
      <c r="AE23" s="18">
        <f t="shared" si="105"/>
        <v>0.17693685000000001</v>
      </c>
      <c r="AF23" s="18">
        <f t="shared" si="123"/>
        <v>1.2213702176126462</v>
      </c>
      <c r="AG23" s="23">
        <v>2500000</v>
      </c>
      <c r="AH23" s="23">
        <v>436597.47</v>
      </c>
      <c r="AI23" s="23">
        <v>727119.34</v>
      </c>
      <c r="AJ23" s="18">
        <f t="shared" si="106"/>
        <v>0.174638988</v>
      </c>
      <c r="AK23" s="18">
        <f t="shared" si="124"/>
        <v>0.60044816027036219</v>
      </c>
      <c r="AL23" s="23">
        <v>0</v>
      </c>
      <c r="AM23" s="23">
        <v>0</v>
      </c>
      <c r="AN23" s="23"/>
      <c r="AO23" s="18" t="str">
        <f t="shared" si="156"/>
        <v xml:space="preserve"> </v>
      </c>
      <c r="AP23" s="18" t="str">
        <f t="shared" si="125"/>
        <v xml:space="preserve"> </v>
      </c>
      <c r="AQ23" s="6">
        <v>60000</v>
      </c>
      <c r="AR23" s="6">
        <v>62830</v>
      </c>
      <c r="AS23" s="6">
        <v>40030</v>
      </c>
      <c r="AT23" s="18">
        <f t="shared" si="107"/>
        <v>1.0471666666666666</v>
      </c>
      <c r="AU23" s="18">
        <f t="shared" si="126"/>
        <v>1.5695728203847115</v>
      </c>
      <c r="AV23" s="23">
        <v>0</v>
      </c>
      <c r="AW23" s="23">
        <v>0</v>
      </c>
      <c r="AX23" s="23"/>
      <c r="AY23" s="18" t="str">
        <f t="shared" si="108"/>
        <v xml:space="preserve"> </v>
      </c>
      <c r="AZ23" s="18" t="str">
        <f t="shared" si="127"/>
        <v xml:space="preserve"> </v>
      </c>
      <c r="BA23" s="23">
        <v>0</v>
      </c>
      <c r="BB23" s="23">
        <v>0</v>
      </c>
      <c r="BC23" s="23"/>
      <c r="BD23" s="18" t="str">
        <f t="shared" si="128"/>
        <v xml:space="preserve"> </v>
      </c>
      <c r="BE23" s="18" t="str">
        <f t="shared" si="129"/>
        <v xml:space="preserve"> </v>
      </c>
      <c r="BF23" s="23">
        <v>0</v>
      </c>
      <c r="BG23" s="23">
        <v>0</v>
      </c>
      <c r="BH23" s="23"/>
      <c r="BI23" s="18" t="str">
        <f t="shared" si="109"/>
        <v xml:space="preserve"> </v>
      </c>
      <c r="BJ23" s="18" t="str">
        <f t="shared" si="130"/>
        <v xml:space="preserve"> </v>
      </c>
      <c r="BK23" s="23">
        <v>0</v>
      </c>
      <c r="BL23" s="23">
        <v>0</v>
      </c>
      <c r="BM23" s="23"/>
      <c r="BN23" s="18" t="str">
        <f t="shared" si="154"/>
        <v xml:space="preserve"> </v>
      </c>
      <c r="BO23" s="18" t="str">
        <f t="shared" si="131"/>
        <v xml:space="preserve"> </v>
      </c>
      <c r="BP23" s="23">
        <v>0</v>
      </c>
      <c r="BQ23" s="23">
        <v>0</v>
      </c>
      <c r="BR23" s="23"/>
      <c r="BS23" s="18" t="str">
        <f t="shared" si="110"/>
        <v xml:space="preserve"> </v>
      </c>
      <c r="BT23" s="18" t="str">
        <f t="shared" si="150"/>
        <v xml:space="preserve"> </v>
      </c>
      <c r="BU23" s="23">
        <v>60000</v>
      </c>
      <c r="BV23" s="23">
        <v>62830</v>
      </c>
      <c r="BW23" s="23">
        <v>40030</v>
      </c>
      <c r="BX23" s="18">
        <f t="shared" si="112"/>
        <v>1.0471666666666666</v>
      </c>
      <c r="BY23" s="18">
        <f t="shared" si="133"/>
        <v>1.5695728203847115</v>
      </c>
      <c r="BZ23" s="23">
        <v>0</v>
      </c>
      <c r="CA23" s="23">
        <v>0</v>
      </c>
      <c r="CB23" s="23"/>
      <c r="CC23" s="18" t="str">
        <f t="shared" si="155"/>
        <v xml:space="preserve"> </v>
      </c>
      <c r="CD23" s="18" t="str">
        <f t="shared" si="134"/>
        <v xml:space="preserve"> </v>
      </c>
      <c r="CE23" s="17">
        <v>0</v>
      </c>
      <c r="CF23" s="17">
        <v>0</v>
      </c>
      <c r="CG23" s="17">
        <v>0</v>
      </c>
      <c r="CH23" s="18" t="str">
        <f t="shared" si="135"/>
        <v xml:space="preserve"> </v>
      </c>
      <c r="CI23" s="18" t="str">
        <f t="shared" si="147"/>
        <v xml:space="preserve"> </v>
      </c>
      <c r="CJ23" s="23">
        <v>0</v>
      </c>
      <c r="CK23" s="23">
        <v>0</v>
      </c>
      <c r="CL23" s="23"/>
      <c r="CM23" s="18" t="str">
        <f t="shared" si="136"/>
        <v xml:space="preserve"> </v>
      </c>
      <c r="CN23" s="18" t="str">
        <f t="shared" si="137"/>
        <v xml:space="preserve"> </v>
      </c>
      <c r="CO23" s="23">
        <v>0</v>
      </c>
      <c r="CP23" s="23">
        <v>0</v>
      </c>
      <c r="CQ23" s="23"/>
      <c r="CR23" s="18" t="str">
        <f t="shared" si="138"/>
        <v xml:space="preserve"> </v>
      </c>
      <c r="CS23" s="18" t="str">
        <f t="shared" si="139"/>
        <v xml:space="preserve"> </v>
      </c>
      <c r="CT23" s="23">
        <v>0</v>
      </c>
      <c r="CU23" s="23">
        <v>0</v>
      </c>
      <c r="CV23" s="23"/>
      <c r="CW23" s="18" t="str">
        <f t="shared" si="140"/>
        <v xml:space="preserve"> </v>
      </c>
      <c r="CX23" s="18" t="str">
        <f t="shared" si="141"/>
        <v xml:space="preserve"> </v>
      </c>
      <c r="CY23" s="23">
        <v>0</v>
      </c>
      <c r="CZ23" s="23">
        <v>0</v>
      </c>
      <c r="DA23" s="23"/>
      <c r="DB23" s="18" t="str">
        <f t="shared" si="114"/>
        <v xml:space="preserve"> </v>
      </c>
      <c r="DC23" s="18" t="str">
        <f t="shared" si="142"/>
        <v xml:space="preserve"> </v>
      </c>
      <c r="DD23" s="23">
        <v>0</v>
      </c>
      <c r="DE23" s="23">
        <v>0</v>
      </c>
      <c r="DF23" s="23"/>
      <c r="DG23" s="18" t="str">
        <f t="shared" si="115"/>
        <v xml:space="preserve"> </v>
      </c>
      <c r="DH23" s="18" t="str">
        <f t="shared" si="143"/>
        <v xml:space="preserve"> </v>
      </c>
      <c r="DI23" s="23">
        <v>0</v>
      </c>
      <c r="DJ23" s="23"/>
      <c r="DK23" s="18" t="str">
        <f t="shared" si="144"/>
        <v xml:space="preserve"> </v>
      </c>
      <c r="DL23" s="23"/>
      <c r="DM23" s="23">
        <v>0</v>
      </c>
      <c r="DN23" s="23"/>
      <c r="DO23" s="18" t="str">
        <f t="shared" si="116"/>
        <v xml:space="preserve"> </v>
      </c>
      <c r="DP23" s="18" t="str">
        <f t="shared" si="145"/>
        <v xml:space="preserve"> </v>
      </c>
      <c r="DQ23" s="23"/>
      <c r="DR23" s="23"/>
      <c r="DS23" s="23"/>
      <c r="DT23" s="18" t="str">
        <f t="shared" si="117"/>
        <v xml:space="preserve"> </v>
      </c>
      <c r="DU23" s="18" t="str">
        <f t="shared" si="146"/>
        <v xml:space="preserve"> </v>
      </c>
    </row>
    <row r="24" spans="1:125" s="38" customFormat="1" ht="32.1" customHeight="1" x14ac:dyDescent="0.25">
      <c r="A24" s="12"/>
      <c r="B24" s="4" t="s">
        <v>124</v>
      </c>
      <c r="C24" s="20">
        <v>64053929.569999993</v>
      </c>
      <c r="D24" s="20">
        <v>33093812.100000001</v>
      </c>
      <c r="E24" s="20">
        <v>29988759.48</v>
      </c>
      <c r="F24" s="16">
        <f t="shared" si="100"/>
        <v>0.51665545458587558</v>
      </c>
      <c r="G24" s="16">
        <f t="shared" si="118"/>
        <v>1.1035405489870567</v>
      </c>
      <c r="H24" s="15">
        <v>58234250</v>
      </c>
      <c r="I24" s="15">
        <v>29041365.440000001</v>
      </c>
      <c r="J24" s="15">
        <v>28214544.050000001</v>
      </c>
      <c r="K24" s="16">
        <f t="shared" si="101"/>
        <v>0.49869905493760119</v>
      </c>
      <c r="L24" s="16">
        <f t="shared" si="119"/>
        <v>1.0293047936034252</v>
      </c>
      <c r="M24" s="15">
        <v>45686750</v>
      </c>
      <c r="N24" s="15">
        <v>25805573.98</v>
      </c>
      <c r="O24" s="15">
        <v>24071871.170000002</v>
      </c>
      <c r="P24" s="16">
        <f t="shared" si="102"/>
        <v>0.56483715694375281</v>
      </c>
      <c r="Q24" s="16">
        <f t="shared" si="120"/>
        <v>1.0720219378774616</v>
      </c>
      <c r="R24" s="15">
        <v>2324900</v>
      </c>
      <c r="S24" s="15">
        <v>1263732.93</v>
      </c>
      <c r="T24" s="15">
        <v>1214092.31</v>
      </c>
      <c r="U24" s="16">
        <f t="shared" si="103"/>
        <v>0.54356442427631291</v>
      </c>
      <c r="V24" s="16">
        <f t="shared" si="121"/>
        <v>1.0408870228327201</v>
      </c>
      <c r="W24" s="15">
        <v>0</v>
      </c>
      <c r="X24" s="15">
        <v>26031.9</v>
      </c>
      <c r="Y24" s="15">
        <v>109.11</v>
      </c>
      <c r="Z24" s="16" t="str">
        <f t="shared" si="104"/>
        <v xml:space="preserve"> </v>
      </c>
      <c r="AA24" s="16" t="str">
        <f t="shared" si="122"/>
        <v>св.200</v>
      </c>
      <c r="AB24" s="15">
        <v>2398000</v>
      </c>
      <c r="AC24" s="15">
        <v>202328.07999999996</v>
      </c>
      <c r="AD24" s="15">
        <v>269033.21000000002</v>
      </c>
      <c r="AE24" s="16">
        <f t="shared" si="105"/>
        <v>8.4373678065054192E-2</v>
      </c>
      <c r="AF24" s="16">
        <f t="shared" si="123"/>
        <v>0.75205614949916388</v>
      </c>
      <c r="AG24" s="15">
        <v>7820000</v>
      </c>
      <c r="AH24" s="15">
        <v>1741898.5499999998</v>
      </c>
      <c r="AI24" s="15">
        <v>2656943.25</v>
      </c>
      <c r="AJ24" s="16">
        <f t="shared" si="106"/>
        <v>0.22274917519181583</v>
      </c>
      <c r="AK24" s="16">
        <f t="shared" si="124"/>
        <v>0.65560246723372806</v>
      </c>
      <c r="AL24" s="15">
        <v>4600</v>
      </c>
      <c r="AM24" s="15">
        <v>1800</v>
      </c>
      <c r="AN24" s="15">
        <v>2495</v>
      </c>
      <c r="AO24" s="16">
        <f t="shared" si="156"/>
        <v>0.39130434782608697</v>
      </c>
      <c r="AP24" s="16">
        <f t="shared" si="125"/>
        <v>0.72144288577154314</v>
      </c>
      <c r="AQ24" s="15">
        <v>5819679.5699999994</v>
      </c>
      <c r="AR24" s="15">
        <v>4052446.66</v>
      </c>
      <c r="AS24" s="15">
        <v>1774215.4300000002</v>
      </c>
      <c r="AT24" s="16">
        <f t="shared" si="107"/>
        <v>0.69633501488467697</v>
      </c>
      <c r="AU24" s="16" t="str">
        <f t="shared" si="126"/>
        <v>св.200</v>
      </c>
      <c r="AV24" s="15">
        <v>600000</v>
      </c>
      <c r="AW24" s="15">
        <v>182451.22</v>
      </c>
      <c r="AX24" s="15">
        <v>231522.81</v>
      </c>
      <c r="AY24" s="16">
        <f t="shared" si="108"/>
        <v>0.30408536666666669</v>
      </c>
      <c r="AZ24" s="16">
        <f t="shared" si="127"/>
        <v>0.78804857283824437</v>
      </c>
      <c r="BA24" s="15">
        <v>555487.76</v>
      </c>
      <c r="BB24" s="15">
        <v>270609.59000000003</v>
      </c>
      <c r="BC24" s="15">
        <v>7277.7099999999991</v>
      </c>
      <c r="BD24" s="16">
        <f t="shared" si="128"/>
        <v>0.4871567107077211</v>
      </c>
      <c r="BE24" s="16" t="str">
        <f t="shared" si="129"/>
        <v>св.200</v>
      </c>
      <c r="BF24" s="15">
        <v>367000</v>
      </c>
      <c r="BG24" s="15">
        <v>143234.28999999998</v>
      </c>
      <c r="BH24" s="15">
        <v>144857.41999999998</v>
      </c>
      <c r="BI24" s="16">
        <f t="shared" si="109"/>
        <v>0.39028416893732965</v>
      </c>
      <c r="BJ24" s="16">
        <f t="shared" si="130"/>
        <v>0.98879498198987659</v>
      </c>
      <c r="BK24" s="15">
        <v>0</v>
      </c>
      <c r="BL24" s="15">
        <v>0</v>
      </c>
      <c r="BM24" s="15">
        <v>0</v>
      </c>
      <c r="BN24" s="16" t="str">
        <f t="shared" si="154"/>
        <v xml:space="preserve"> </v>
      </c>
      <c r="BO24" s="16" t="str">
        <f t="shared" si="131"/>
        <v xml:space="preserve"> </v>
      </c>
      <c r="BP24" s="15">
        <v>1000000</v>
      </c>
      <c r="BQ24" s="15">
        <v>420540.95</v>
      </c>
      <c r="BR24" s="15">
        <v>350218.04</v>
      </c>
      <c r="BS24" s="16">
        <f t="shared" si="110"/>
        <v>0.42054095000000002</v>
      </c>
      <c r="BT24" s="16">
        <f t="shared" si="150"/>
        <v>1.2007975088890339</v>
      </c>
      <c r="BU24" s="15">
        <v>1665187.34</v>
      </c>
      <c r="BV24" s="15">
        <v>1694667.08</v>
      </c>
      <c r="BW24" s="15">
        <v>209381.64</v>
      </c>
      <c r="BX24" s="16">
        <f t="shared" si="112"/>
        <v>1.0177035576069176</v>
      </c>
      <c r="BY24" s="16" t="str">
        <f t="shared" si="133"/>
        <v>св.200</v>
      </c>
      <c r="BZ24" s="15">
        <v>52140</v>
      </c>
      <c r="CA24" s="15">
        <v>155568</v>
      </c>
      <c r="CB24" s="15">
        <v>329600</v>
      </c>
      <c r="CC24" s="16" t="str">
        <f t="shared" si="155"/>
        <v>СВ.200</v>
      </c>
      <c r="CD24" s="16">
        <f t="shared" si="134"/>
        <v>0.47199029126213593</v>
      </c>
      <c r="CE24" s="20">
        <v>747084.55</v>
      </c>
      <c r="CF24" s="20">
        <v>484037.68</v>
      </c>
      <c r="CG24" s="20">
        <v>243610.05</v>
      </c>
      <c r="CH24" s="16">
        <f t="shared" si="135"/>
        <v>0.64790214173215066</v>
      </c>
      <c r="CI24" s="16">
        <f t="shared" si="147"/>
        <v>1.9869364174425481</v>
      </c>
      <c r="CJ24" s="15">
        <v>500000</v>
      </c>
      <c r="CK24" s="15">
        <v>236953.13</v>
      </c>
      <c r="CL24" s="15">
        <v>243610.05</v>
      </c>
      <c r="CM24" s="16">
        <f t="shared" si="136"/>
        <v>0.47390626000000002</v>
      </c>
      <c r="CN24" s="16">
        <f t="shared" si="137"/>
        <v>0.97267386957147295</v>
      </c>
      <c r="CO24" s="15">
        <v>247084.55</v>
      </c>
      <c r="CP24" s="15">
        <v>247084.55</v>
      </c>
      <c r="CQ24" s="15">
        <v>0</v>
      </c>
      <c r="CR24" s="16">
        <f t="shared" si="138"/>
        <v>1</v>
      </c>
      <c r="CS24" s="16" t="str">
        <f t="shared" si="139"/>
        <v xml:space="preserve"> </v>
      </c>
      <c r="CT24" s="15">
        <v>0</v>
      </c>
      <c r="CU24" s="15">
        <v>0</v>
      </c>
      <c r="CV24" s="15">
        <v>0</v>
      </c>
      <c r="CW24" s="30" t="str">
        <f t="shared" si="140"/>
        <v xml:space="preserve"> </v>
      </c>
      <c r="CX24" s="30" t="str">
        <f t="shared" si="141"/>
        <v xml:space="preserve"> </v>
      </c>
      <c r="CY24" s="15">
        <v>0</v>
      </c>
      <c r="CZ24" s="15">
        <v>0</v>
      </c>
      <c r="DA24" s="15">
        <v>0</v>
      </c>
      <c r="DB24" s="16" t="str">
        <f t="shared" si="114"/>
        <v xml:space="preserve"> </v>
      </c>
      <c r="DC24" s="16" t="str">
        <f t="shared" si="142"/>
        <v xml:space="preserve"> </v>
      </c>
      <c r="DD24" s="15">
        <v>175500</v>
      </c>
      <c r="DE24" s="15">
        <v>107916.48</v>
      </c>
      <c r="DF24" s="15">
        <v>160269.81</v>
      </c>
      <c r="DG24" s="16">
        <f t="shared" si="115"/>
        <v>0.61490871794871793</v>
      </c>
      <c r="DH24" s="16">
        <f t="shared" si="143"/>
        <v>0.67334253406801936</v>
      </c>
      <c r="DI24" s="15">
        <v>-20000</v>
      </c>
      <c r="DJ24" s="15">
        <v>-13077.279999999999</v>
      </c>
      <c r="DK24" s="16" t="str">
        <f>IF(DI24&lt;=0," ",IF(DI24/DJ24*100&gt;200,"св.200",DI24/DJ24))</f>
        <v xml:space="preserve"> </v>
      </c>
      <c r="DL24" s="15">
        <f>SUM(DL25:DL29)</f>
        <v>410000</v>
      </c>
      <c r="DM24" s="15">
        <v>410000</v>
      </c>
      <c r="DN24" s="15">
        <v>0</v>
      </c>
      <c r="DO24" s="16">
        <f t="shared" si="116"/>
        <v>1</v>
      </c>
      <c r="DP24" s="16" t="str">
        <f t="shared" si="145"/>
        <v xml:space="preserve"> </v>
      </c>
      <c r="DQ24" s="15">
        <f>DQ25+DQ26+DQ27+DQ28+DQ29</f>
        <v>247279.92</v>
      </c>
      <c r="DR24" s="15">
        <f>DR25+DR26+DR27+DR28+DR29</f>
        <v>203421.37</v>
      </c>
      <c r="DS24" s="15">
        <v>110555.23</v>
      </c>
      <c r="DT24" s="16">
        <f t="shared" si="117"/>
        <v>0.82263602317567874</v>
      </c>
      <c r="DU24" s="16">
        <f t="shared" si="146"/>
        <v>1.8399977097419995</v>
      </c>
    </row>
    <row r="25" spans="1:125" s="39" customFormat="1" ht="16.5" customHeight="1" outlineLevel="1" x14ac:dyDescent="0.25">
      <c r="A25" s="11">
        <v>16</v>
      </c>
      <c r="B25" s="5" t="s">
        <v>61</v>
      </c>
      <c r="C25" s="17">
        <v>57043265.619999997</v>
      </c>
      <c r="D25" s="17">
        <v>31080226.850000001</v>
      </c>
      <c r="E25" s="17">
        <v>27688486.57</v>
      </c>
      <c r="F25" s="18">
        <f t="shared" si="100"/>
        <v>0.54485356881642011</v>
      </c>
      <c r="G25" s="18">
        <f t="shared" si="118"/>
        <v>1.1224964127752253</v>
      </c>
      <c r="H25" s="10">
        <v>52544900</v>
      </c>
      <c r="I25" s="14">
        <v>27984780.789999999</v>
      </c>
      <c r="J25" s="10">
        <v>26322411.960000001</v>
      </c>
      <c r="K25" s="18">
        <f t="shared" si="101"/>
        <v>0.5325879541116264</v>
      </c>
      <c r="L25" s="18">
        <f t="shared" si="119"/>
        <v>1.0631541225221368</v>
      </c>
      <c r="M25" s="45">
        <v>45000000</v>
      </c>
      <c r="N25" s="23">
        <v>25533100.620000001</v>
      </c>
      <c r="O25" s="23">
        <v>23749754.670000002</v>
      </c>
      <c r="P25" s="18">
        <f t="shared" si="102"/>
        <v>0.56740223600000006</v>
      </c>
      <c r="Q25" s="18">
        <f t="shared" si="120"/>
        <v>1.0750890261722439</v>
      </c>
      <c r="R25" s="23">
        <v>2324900</v>
      </c>
      <c r="S25" s="23">
        <v>1263732.93</v>
      </c>
      <c r="T25" s="23">
        <v>1214092.31</v>
      </c>
      <c r="U25" s="18">
        <f t="shared" si="103"/>
        <v>0.54356442427631291</v>
      </c>
      <c r="V25" s="18">
        <f t="shared" ref="V25:V29" si="162">IF(S25=0," ",IF(S25/T25*100&gt;200,"св.200",S25/T25))</f>
        <v>1.0408870228327201</v>
      </c>
      <c r="W25" s="23">
        <v>0</v>
      </c>
      <c r="X25" s="23">
        <v>0</v>
      </c>
      <c r="Y25" s="23"/>
      <c r="Z25" s="18" t="str">
        <f t="shared" si="104"/>
        <v xml:space="preserve"> </v>
      </c>
      <c r="AA25" s="18" t="str">
        <f t="shared" si="122"/>
        <v xml:space="preserve"> </v>
      </c>
      <c r="AB25" s="23">
        <v>1900000</v>
      </c>
      <c r="AC25" s="23">
        <v>182795.02</v>
      </c>
      <c r="AD25" s="23">
        <v>207381.54</v>
      </c>
      <c r="AE25" s="18">
        <f t="shared" si="105"/>
        <v>9.6207905263157895E-2</v>
      </c>
      <c r="AF25" s="18">
        <f t="shared" si="123"/>
        <v>0.88144306383297177</v>
      </c>
      <c r="AG25" s="23">
        <v>3320000</v>
      </c>
      <c r="AH25" s="23">
        <v>1005152.22</v>
      </c>
      <c r="AI25" s="23">
        <v>1151183.44</v>
      </c>
      <c r="AJ25" s="18">
        <f t="shared" si="106"/>
        <v>0.3027566927710843</v>
      </c>
      <c r="AK25" s="18">
        <f t="shared" si="124"/>
        <v>0.87314687223089316</v>
      </c>
      <c r="AL25" s="23">
        <v>0</v>
      </c>
      <c r="AM25" s="23">
        <v>0</v>
      </c>
      <c r="AN25" s="23"/>
      <c r="AO25" s="18" t="str">
        <f t="shared" si="156"/>
        <v xml:space="preserve"> </v>
      </c>
      <c r="AP25" s="18" t="str">
        <f t="shared" si="125"/>
        <v xml:space="preserve"> </v>
      </c>
      <c r="AQ25" s="6">
        <v>4498365.62</v>
      </c>
      <c r="AR25" s="6">
        <v>3095446.06</v>
      </c>
      <c r="AS25" s="6">
        <v>1366074.61</v>
      </c>
      <c r="AT25" s="18">
        <f t="shared" si="107"/>
        <v>0.68812682682738446</v>
      </c>
      <c r="AU25" s="18" t="str">
        <f t="shared" si="126"/>
        <v>св.200</v>
      </c>
      <c r="AV25" s="23">
        <v>600000</v>
      </c>
      <c r="AW25" s="23">
        <v>182451.22</v>
      </c>
      <c r="AX25" s="23">
        <v>231522.81</v>
      </c>
      <c r="AY25" s="18">
        <f t="shared" si="108"/>
        <v>0.30408536666666669</v>
      </c>
      <c r="AZ25" s="18">
        <f t="shared" si="127"/>
        <v>0.78804857283824437</v>
      </c>
      <c r="BA25" s="23">
        <v>0</v>
      </c>
      <c r="BB25" s="23">
        <v>0</v>
      </c>
      <c r="BC25" s="23">
        <v>347</v>
      </c>
      <c r="BD25" s="18" t="str">
        <f t="shared" ref="BD25" si="163">IF(BB25&lt;=0," ",IF(BA25&lt;=0," ",IF(BB25/BA25*100&gt;200,"СВ.200",BB25/BA25)))</f>
        <v xml:space="preserve"> </v>
      </c>
      <c r="BE25" s="18">
        <f t="shared" si="129"/>
        <v>0</v>
      </c>
      <c r="BF25" s="23">
        <v>295000</v>
      </c>
      <c r="BG25" s="23">
        <v>102230.29</v>
      </c>
      <c r="BH25" s="23">
        <v>110887.48</v>
      </c>
      <c r="BI25" s="18">
        <f t="shared" si="109"/>
        <v>0.34654335593220337</v>
      </c>
      <c r="BJ25" s="18">
        <f t="shared" si="130"/>
        <v>0.92192815636174619</v>
      </c>
      <c r="BK25" s="23">
        <v>0</v>
      </c>
      <c r="BL25" s="23">
        <v>0</v>
      </c>
      <c r="BM25" s="23"/>
      <c r="BN25" s="18" t="str">
        <f t="shared" si="154"/>
        <v xml:space="preserve"> </v>
      </c>
      <c r="BO25" s="18" t="str">
        <f t="shared" si="131"/>
        <v xml:space="preserve"> </v>
      </c>
      <c r="BP25" s="23">
        <v>1000000</v>
      </c>
      <c r="BQ25" s="23">
        <v>420540.95</v>
      </c>
      <c r="BR25" s="23">
        <v>350218.04</v>
      </c>
      <c r="BS25" s="18">
        <f t="shared" si="110"/>
        <v>0.42054095000000002</v>
      </c>
      <c r="BT25" s="18">
        <f t="shared" si="150"/>
        <v>1.2007975088890339</v>
      </c>
      <c r="BU25" s="23">
        <v>1558987.34</v>
      </c>
      <c r="BV25" s="23">
        <v>1606917.08</v>
      </c>
      <c r="BW25" s="23">
        <v>182537.17</v>
      </c>
      <c r="BX25" s="18">
        <f t="shared" si="112"/>
        <v>1.0307441495964937</v>
      </c>
      <c r="BY25" s="18" t="str">
        <f t="shared" si="133"/>
        <v>св.200</v>
      </c>
      <c r="BZ25" s="23">
        <v>0</v>
      </c>
      <c r="CA25" s="23">
        <v>103428</v>
      </c>
      <c r="CB25" s="23"/>
      <c r="CC25" s="18" t="str">
        <f t="shared" si="155"/>
        <v xml:space="preserve"> </v>
      </c>
      <c r="CD25" s="18" t="str">
        <f t="shared" si="134"/>
        <v xml:space="preserve"> </v>
      </c>
      <c r="CE25" s="17">
        <v>747084.55</v>
      </c>
      <c r="CF25" s="17">
        <v>484037.68</v>
      </c>
      <c r="CG25" s="17">
        <v>243610.05</v>
      </c>
      <c r="CH25" s="18">
        <f t="shared" si="135"/>
        <v>0.64790214173215066</v>
      </c>
      <c r="CI25" s="18">
        <f t="shared" si="147"/>
        <v>1.9869364174425481</v>
      </c>
      <c r="CJ25" s="23">
        <v>500000</v>
      </c>
      <c r="CK25" s="23">
        <v>236953.13</v>
      </c>
      <c r="CL25" s="23">
        <v>243610.05</v>
      </c>
      <c r="CM25" s="18">
        <f t="shared" si="136"/>
        <v>0.47390626000000002</v>
      </c>
      <c r="CN25" s="18">
        <f t="shared" si="137"/>
        <v>0.97267386957147295</v>
      </c>
      <c r="CO25" s="23">
        <v>247084.55</v>
      </c>
      <c r="CP25" s="23">
        <v>247084.55</v>
      </c>
      <c r="CQ25" s="23"/>
      <c r="CR25" s="18">
        <f t="shared" si="138"/>
        <v>1</v>
      </c>
      <c r="CS25" s="18" t="str">
        <f t="shared" si="139"/>
        <v xml:space="preserve"> </v>
      </c>
      <c r="CT25" s="23">
        <v>0</v>
      </c>
      <c r="CU25" s="23">
        <v>0</v>
      </c>
      <c r="CV25" s="23"/>
      <c r="CW25" s="18" t="str">
        <f t="shared" si="140"/>
        <v xml:space="preserve"> </v>
      </c>
      <c r="CX25" s="18" t="str">
        <f t="shared" si="141"/>
        <v xml:space="preserve"> </v>
      </c>
      <c r="CY25" s="23">
        <v>0</v>
      </c>
      <c r="CZ25" s="23">
        <v>0</v>
      </c>
      <c r="DA25" s="23"/>
      <c r="DB25" s="18" t="str">
        <f t="shared" si="114"/>
        <v xml:space="preserve"> </v>
      </c>
      <c r="DC25" s="18" t="str">
        <f t="shared" si="142"/>
        <v xml:space="preserve"> </v>
      </c>
      <c r="DD25" s="23">
        <v>170000</v>
      </c>
      <c r="DE25" s="23">
        <v>104916.48</v>
      </c>
      <c r="DF25" s="23">
        <v>136206.82999999999</v>
      </c>
      <c r="DG25" s="18">
        <f t="shared" si="115"/>
        <v>0.61715576470588229</v>
      </c>
      <c r="DH25" s="18">
        <f t="shared" si="143"/>
        <v>0.7702732675006092</v>
      </c>
      <c r="DI25" s="23">
        <v>-20000</v>
      </c>
      <c r="DJ25" s="23">
        <v>190</v>
      </c>
      <c r="DK25" s="18"/>
      <c r="DL25" s="23"/>
      <c r="DM25" s="23">
        <v>0</v>
      </c>
      <c r="DN25" s="23"/>
      <c r="DO25" s="18" t="str">
        <f t="shared" si="116"/>
        <v xml:space="preserve"> </v>
      </c>
      <c r="DP25" s="18" t="str">
        <f t="shared" si="145"/>
        <v xml:space="preserve"> </v>
      </c>
      <c r="DQ25" s="23">
        <v>127293.73</v>
      </c>
      <c r="DR25" s="23">
        <v>110924.36</v>
      </c>
      <c r="DS25" s="23">
        <v>110555.23</v>
      </c>
      <c r="DT25" s="18">
        <f t="shared" si="117"/>
        <v>0.87140474240168786</v>
      </c>
      <c r="DU25" s="18">
        <f t="shared" si="146"/>
        <v>1.0033388741536697</v>
      </c>
    </row>
    <row r="26" spans="1:125" s="39" customFormat="1" ht="15.75" customHeight="1" outlineLevel="1" x14ac:dyDescent="0.25">
      <c r="A26" s="11">
        <v>17</v>
      </c>
      <c r="B26" s="5" t="s">
        <v>67</v>
      </c>
      <c r="C26" s="17">
        <v>1599737.14</v>
      </c>
      <c r="D26" s="17">
        <v>354281.32</v>
      </c>
      <c r="E26" s="17">
        <v>836031.07000000007</v>
      </c>
      <c r="F26" s="18">
        <f t="shared" si="100"/>
        <v>0.22146220847257445</v>
      </c>
      <c r="G26" s="18">
        <f t="shared" si="118"/>
        <v>0.42376573396967171</v>
      </c>
      <c r="H26" s="10">
        <v>1115000</v>
      </c>
      <c r="I26" s="14">
        <v>168120.35</v>
      </c>
      <c r="J26" s="10">
        <v>453849.24</v>
      </c>
      <c r="K26" s="18">
        <f t="shared" si="101"/>
        <v>0.15078058295964125</v>
      </c>
      <c r="L26" s="18">
        <f t="shared" si="119"/>
        <v>0.37043215055290168</v>
      </c>
      <c r="M26" s="23">
        <v>210000</v>
      </c>
      <c r="N26" s="23">
        <v>73723.05</v>
      </c>
      <c r="O26" s="23">
        <v>101048.55</v>
      </c>
      <c r="P26" s="18">
        <f t="shared" si="102"/>
        <v>0.35106214285714288</v>
      </c>
      <c r="Q26" s="18">
        <f t="shared" si="120"/>
        <v>0.72958048383673002</v>
      </c>
      <c r="R26" s="23">
        <v>0</v>
      </c>
      <c r="S26" s="23">
        <v>0</v>
      </c>
      <c r="T26" s="23"/>
      <c r="U26" s="18" t="str">
        <f t="shared" si="103"/>
        <v xml:space="preserve"> </v>
      </c>
      <c r="V26" s="18" t="str">
        <f t="shared" si="162"/>
        <v xml:space="preserve"> </v>
      </c>
      <c r="W26" s="23">
        <v>0</v>
      </c>
      <c r="X26" s="23">
        <v>0</v>
      </c>
      <c r="Y26" s="23"/>
      <c r="Z26" s="18" t="str">
        <f t="shared" si="104"/>
        <v xml:space="preserve"> </v>
      </c>
      <c r="AA26" s="18" t="str">
        <f t="shared" si="122"/>
        <v xml:space="preserve"> </v>
      </c>
      <c r="AB26" s="23">
        <v>150000</v>
      </c>
      <c r="AC26" s="23">
        <v>9865.1200000000008</v>
      </c>
      <c r="AD26" s="23">
        <v>29278.92</v>
      </c>
      <c r="AE26" s="18">
        <f t="shared" si="105"/>
        <v>6.5767466666666677E-2</v>
      </c>
      <c r="AF26" s="18">
        <f t="shared" si="123"/>
        <v>0.33693592523221488</v>
      </c>
      <c r="AG26" s="23">
        <v>755000</v>
      </c>
      <c r="AH26" s="23">
        <v>84532.18</v>
      </c>
      <c r="AI26" s="23">
        <v>323521.77</v>
      </c>
      <c r="AJ26" s="18">
        <f t="shared" si="106"/>
        <v>0.11196315231788079</v>
      </c>
      <c r="AK26" s="18">
        <f t="shared" si="124"/>
        <v>0.26128745524605651</v>
      </c>
      <c r="AL26" s="23">
        <v>0</v>
      </c>
      <c r="AM26" s="23">
        <v>0</v>
      </c>
      <c r="AN26" s="23"/>
      <c r="AO26" s="18" t="str">
        <f t="shared" si="156"/>
        <v xml:space="preserve"> </v>
      </c>
      <c r="AP26" s="18" t="str">
        <f t="shared" si="125"/>
        <v xml:space="preserve"> </v>
      </c>
      <c r="AQ26" s="6">
        <v>484737.14</v>
      </c>
      <c r="AR26" s="6">
        <v>186160.97000000003</v>
      </c>
      <c r="AS26" s="6">
        <v>382181.83</v>
      </c>
      <c r="AT26" s="18">
        <f t="shared" si="107"/>
        <v>0.38404519612423349</v>
      </c>
      <c r="AU26" s="18">
        <f t="shared" si="126"/>
        <v>0.48710052489936539</v>
      </c>
      <c r="AV26" s="23">
        <v>0</v>
      </c>
      <c r="AW26" s="23">
        <v>0</v>
      </c>
      <c r="AX26" s="23"/>
      <c r="AY26" s="18" t="str">
        <f t="shared" si="108"/>
        <v xml:space="preserve"> </v>
      </c>
      <c r="AZ26" s="18" t="str">
        <f t="shared" si="127"/>
        <v xml:space="preserve"> </v>
      </c>
      <c r="BA26" s="23">
        <v>355456</v>
      </c>
      <c r="BB26" s="23">
        <v>78975.83</v>
      </c>
      <c r="BC26" s="23">
        <v>5320.4</v>
      </c>
      <c r="BD26" s="18">
        <f t="shared" si="128"/>
        <v>0.22218173276017286</v>
      </c>
      <c r="BE26" s="18" t="str">
        <f t="shared" ref="BE26:BE31" si="164">IF(BC26=0," ",IF(BB26/BC26*100&gt;200,"св.200",BB26/BC26))</f>
        <v>св.200</v>
      </c>
      <c r="BF26" s="23">
        <v>72000</v>
      </c>
      <c r="BG26" s="23">
        <v>41004</v>
      </c>
      <c r="BH26" s="23">
        <v>31741.94</v>
      </c>
      <c r="BI26" s="18">
        <f t="shared" si="109"/>
        <v>0.56950000000000001</v>
      </c>
      <c r="BJ26" s="18">
        <f t="shared" si="130"/>
        <v>1.2917924991352137</v>
      </c>
      <c r="BK26" s="23">
        <v>0</v>
      </c>
      <c r="BL26" s="23">
        <v>0</v>
      </c>
      <c r="BM26" s="23"/>
      <c r="BN26" s="18" t="str">
        <f t="shared" si="154"/>
        <v xml:space="preserve"> </v>
      </c>
      <c r="BO26" s="18" t="str">
        <f t="shared" si="131"/>
        <v xml:space="preserve"> </v>
      </c>
      <c r="BP26" s="23">
        <v>0</v>
      </c>
      <c r="BQ26" s="23">
        <v>0</v>
      </c>
      <c r="BR26" s="23"/>
      <c r="BS26" s="18" t="str">
        <f t="shared" si="110"/>
        <v xml:space="preserve"> </v>
      </c>
      <c r="BT26" s="18" t="str">
        <f t="shared" si="150"/>
        <v xml:space="preserve"> </v>
      </c>
      <c r="BU26" s="23">
        <v>41700</v>
      </c>
      <c r="BV26" s="23">
        <v>50600</v>
      </c>
      <c r="BW26" s="23">
        <v>15519.49</v>
      </c>
      <c r="BX26" s="18">
        <f>IF(BV26&lt;=0," ",IF(BU26&lt;=0," ",IF(BV26/BU26*100&gt;200,"СВ.200",BV26/BU26)))</f>
        <v>1.2134292565947242</v>
      </c>
      <c r="BY26" s="18" t="str">
        <f t="shared" si="133"/>
        <v>св.200</v>
      </c>
      <c r="BZ26" s="23">
        <v>0</v>
      </c>
      <c r="CA26" s="23">
        <v>0</v>
      </c>
      <c r="CB26" s="23">
        <v>329600</v>
      </c>
      <c r="CC26" s="18" t="str">
        <f t="shared" si="155"/>
        <v xml:space="preserve"> </v>
      </c>
      <c r="CD26" s="18">
        <f t="shared" si="134"/>
        <v>0</v>
      </c>
      <c r="CE26" s="17">
        <v>0</v>
      </c>
      <c r="CF26" s="17">
        <v>0</v>
      </c>
      <c r="CG26" s="17">
        <v>0</v>
      </c>
      <c r="CH26" s="18" t="str">
        <f t="shared" si="135"/>
        <v xml:space="preserve"> </v>
      </c>
      <c r="CI26" s="18" t="str">
        <f t="shared" si="147"/>
        <v xml:space="preserve"> </v>
      </c>
      <c r="CJ26" s="23">
        <v>0</v>
      </c>
      <c r="CK26" s="23">
        <v>0</v>
      </c>
      <c r="CL26" s="23"/>
      <c r="CM26" s="18" t="str">
        <f t="shared" si="136"/>
        <v xml:space="preserve"> </v>
      </c>
      <c r="CN26" s="18" t="str">
        <f t="shared" si="137"/>
        <v xml:space="preserve"> </v>
      </c>
      <c r="CO26" s="23">
        <v>0</v>
      </c>
      <c r="CP26" s="23">
        <v>0</v>
      </c>
      <c r="CQ26" s="23"/>
      <c r="CR26" s="18" t="str">
        <f t="shared" si="138"/>
        <v xml:space="preserve"> </v>
      </c>
      <c r="CS26" s="18" t="str">
        <f t="shared" si="139"/>
        <v xml:space="preserve"> </v>
      </c>
      <c r="CT26" s="23">
        <v>0</v>
      </c>
      <c r="CU26" s="23">
        <v>0</v>
      </c>
      <c r="CV26" s="23"/>
      <c r="CW26" s="18" t="str">
        <f t="shared" si="140"/>
        <v xml:space="preserve"> </v>
      </c>
      <c r="CX26" s="18" t="str">
        <f t="shared" si="141"/>
        <v xml:space="preserve"> </v>
      </c>
      <c r="CY26" s="23">
        <v>0</v>
      </c>
      <c r="CZ26" s="23">
        <v>0</v>
      </c>
      <c r="DA26" s="23"/>
      <c r="DB26" s="18" t="str">
        <f t="shared" si="114"/>
        <v xml:space="preserve"> </v>
      </c>
      <c r="DC26" s="18" t="str">
        <f t="shared" si="142"/>
        <v xml:space="preserve"> </v>
      </c>
      <c r="DD26" s="23">
        <v>0</v>
      </c>
      <c r="DE26" s="23">
        <v>0</v>
      </c>
      <c r="DF26" s="23">
        <v>20562.98</v>
      </c>
      <c r="DG26" s="18" t="str">
        <f t="shared" si="115"/>
        <v xml:space="preserve"> </v>
      </c>
      <c r="DH26" s="18">
        <f t="shared" si="143"/>
        <v>0</v>
      </c>
      <c r="DI26" s="23">
        <v>0</v>
      </c>
      <c r="DJ26" s="23">
        <v>-20562.98</v>
      </c>
      <c r="DK26" s="18"/>
      <c r="DL26" s="23"/>
      <c r="DM26" s="23">
        <v>0</v>
      </c>
      <c r="DN26" s="23"/>
      <c r="DO26" s="18" t="str">
        <f t="shared" si="116"/>
        <v xml:space="preserve"> </v>
      </c>
      <c r="DP26" s="18" t="str">
        <f t="shared" si="145"/>
        <v xml:space="preserve"> </v>
      </c>
      <c r="DQ26" s="23">
        <v>15581.14</v>
      </c>
      <c r="DR26" s="23">
        <v>15581.14</v>
      </c>
      <c r="DS26" s="23"/>
      <c r="DT26" s="18">
        <f t="shared" si="117"/>
        <v>1</v>
      </c>
      <c r="DU26" s="18" t="str">
        <f t="shared" si="146"/>
        <v xml:space="preserve"> </v>
      </c>
    </row>
    <row r="27" spans="1:125" s="39" customFormat="1" ht="15.75" customHeight="1" outlineLevel="1" x14ac:dyDescent="0.25">
      <c r="A27" s="11">
        <v>18</v>
      </c>
      <c r="B27" s="5" t="s">
        <v>38</v>
      </c>
      <c r="C27" s="17">
        <v>330000</v>
      </c>
      <c r="D27" s="17">
        <v>96601.73</v>
      </c>
      <c r="E27" s="17">
        <v>78183.83</v>
      </c>
      <c r="F27" s="18">
        <f t="shared" si="100"/>
        <v>0.29273251515151516</v>
      </c>
      <c r="G27" s="18">
        <f t="shared" si="118"/>
        <v>1.2355717288344661</v>
      </c>
      <c r="H27" s="10">
        <v>330000</v>
      </c>
      <c r="I27" s="14">
        <v>96601.73</v>
      </c>
      <c r="J27" s="10">
        <v>78058.850000000006</v>
      </c>
      <c r="K27" s="18">
        <f t="shared" si="101"/>
        <v>0.29273251515151516</v>
      </c>
      <c r="L27" s="18">
        <f t="shared" si="119"/>
        <v>1.2375500023379795</v>
      </c>
      <c r="M27" s="23">
        <v>70000</v>
      </c>
      <c r="N27" s="23">
        <v>30927.52</v>
      </c>
      <c r="O27" s="23">
        <v>29110.25</v>
      </c>
      <c r="P27" s="18">
        <f t="shared" si="102"/>
        <v>0.44182171428571432</v>
      </c>
      <c r="Q27" s="18">
        <f t="shared" si="120"/>
        <v>1.0624271519481969</v>
      </c>
      <c r="R27" s="23">
        <v>0</v>
      </c>
      <c r="S27" s="23">
        <v>0</v>
      </c>
      <c r="T27" s="23"/>
      <c r="U27" s="18" t="str">
        <f t="shared" si="103"/>
        <v xml:space="preserve"> </v>
      </c>
      <c r="V27" s="18" t="str">
        <f t="shared" si="162"/>
        <v xml:space="preserve"> </v>
      </c>
      <c r="W27" s="23">
        <v>0</v>
      </c>
      <c r="X27" s="23">
        <v>0</v>
      </c>
      <c r="Y27" s="23"/>
      <c r="Z27" s="18" t="str">
        <f t="shared" si="104"/>
        <v xml:space="preserve"> </v>
      </c>
      <c r="AA27" s="18" t="str">
        <f t="shared" si="122"/>
        <v xml:space="preserve"> </v>
      </c>
      <c r="AB27" s="23">
        <v>18000</v>
      </c>
      <c r="AC27" s="23">
        <v>-428.48</v>
      </c>
      <c r="AD27" s="23">
        <v>1011.99</v>
      </c>
      <c r="AE27" s="18" t="str">
        <f t="shared" si="105"/>
        <v xml:space="preserve"> </v>
      </c>
      <c r="AF27" s="18" t="str">
        <f>IF(AC27&lt;=0," ",IF(AC27/AD27*100&gt;200,"св.200",AC27/AD27))</f>
        <v xml:space="preserve"> </v>
      </c>
      <c r="AG27" s="23">
        <v>240000</v>
      </c>
      <c r="AH27" s="23">
        <v>65002.69</v>
      </c>
      <c r="AI27" s="23">
        <v>46436.61</v>
      </c>
      <c r="AJ27" s="18">
        <f t="shared" si="106"/>
        <v>0.27084454166666666</v>
      </c>
      <c r="AK27" s="18">
        <f t="shared" si="124"/>
        <v>1.3998155765461777</v>
      </c>
      <c r="AL27" s="23">
        <v>2000</v>
      </c>
      <c r="AM27" s="23">
        <v>1100</v>
      </c>
      <c r="AN27" s="23">
        <v>1500</v>
      </c>
      <c r="AO27" s="18">
        <f t="shared" si="156"/>
        <v>0.55000000000000004</v>
      </c>
      <c r="AP27" s="18">
        <f t="shared" si="125"/>
        <v>0.73333333333333328</v>
      </c>
      <c r="AQ27" s="6">
        <v>0</v>
      </c>
      <c r="AR27" s="6">
        <v>0</v>
      </c>
      <c r="AS27" s="6">
        <v>124.98</v>
      </c>
      <c r="AT27" s="18" t="str">
        <f t="shared" si="107"/>
        <v xml:space="preserve"> </v>
      </c>
      <c r="AU27" s="18">
        <f t="shared" si="126"/>
        <v>0</v>
      </c>
      <c r="AV27" s="23">
        <v>0</v>
      </c>
      <c r="AW27" s="23">
        <v>0</v>
      </c>
      <c r="AX27" s="23"/>
      <c r="AY27" s="18" t="str">
        <f t="shared" si="108"/>
        <v xml:space="preserve"> </v>
      </c>
      <c r="AZ27" s="18" t="str">
        <f t="shared" si="127"/>
        <v xml:space="preserve"> </v>
      </c>
      <c r="BA27" s="23">
        <v>0</v>
      </c>
      <c r="BB27" s="23">
        <v>0</v>
      </c>
      <c r="BC27" s="23"/>
      <c r="BD27" s="18" t="str">
        <f t="shared" ref="BD27:BD29" si="165">IF(BB27&lt;=0," ",IF(BA27&lt;=0," ",IF(BB27/BA27*100&gt;200,"СВ.200",BB27/BA27)))</f>
        <v xml:space="preserve"> </v>
      </c>
      <c r="BE27" s="18" t="str">
        <f t="shared" ref="BE27:BE29" si="166">IF(BC27=0," ",IF(BB27/BC27*100&gt;200,"св.200",BB27/BC27))</f>
        <v xml:space="preserve"> </v>
      </c>
      <c r="BF27" s="23">
        <v>0</v>
      </c>
      <c r="BG27" s="23">
        <v>0</v>
      </c>
      <c r="BH27" s="23"/>
      <c r="BI27" s="18" t="str">
        <f t="shared" si="109"/>
        <v xml:space="preserve"> </v>
      </c>
      <c r="BJ27" s="18" t="str">
        <f t="shared" si="130"/>
        <v xml:space="preserve"> </v>
      </c>
      <c r="BK27" s="23">
        <v>0</v>
      </c>
      <c r="BL27" s="23">
        <v>0</v>
      </c>
      <c r="BM27" s="23"/>
      <c r="BN27" s="18" t="str">
        <f t="shared" si="154"/>
        <v xml:space="preserve"> </v>
      </c>
      <c r="BO27" s="18" t="str">
        <f t="shared" si="131"/>
        <v xml:space="preserve"> </v>
      </c>
      <c r="BP27" s="23">
        <v>0</v>
      </c>
      <c r="BQ27" s="23">
        <v>0</v>
      </c>
      <c r="BR27" s="23"/>
      <c r="BS27" s="18" t="str">
        <f t="shared" si="110"/>
        <v xml:space="preserve"> </v>
      </c>
      <c r="BT27" s="18" t="str">
        <f t="shared" si="150"/>
        <v xml:space="preserve"> </v>
      </c>
      <c r="BU27" s="23">
        <v>0</v>
      </c>
      <c r="BV27" s="23">
        <v>0</v>
      </c>
      <c r="BW27" s="23">
        <v>124.98</v>
      </c>
      <c r="BX27" s="18" t="str">
        <f>IF(BV27&lt;=0," ",IF(BU27&lt;=0," ",IF(BV27/BU27*100&gt;200,"СВ.200",BV27/BU27)))</f>
        <v xml:space="preserve"> </v>
      </c>
      <c r="BY27" s="18">
        <f t="shared" si="133"/>
        <v>0</v>
      </c>
      <c r="BZ27" s="23">
        <v>0</v>
      </c>
      <c r="CA27" s="23">
        <v>0</v>
      </c>
      <c r="CB27" s="23"/>
      <c r="CC27" s="18" t="str">
        <f t="shared" si="155"/>
        <v xml:space="preserve"> </v>
      </c>
      <c r="CD27" s="18" t="str">
        <f t="shared" si="134"/>
        <v xml:space="preserve"> </v>
      </c>
      <c r="CE27" s="17">
        <v>0</v>
      </c>
      <c r="CF27" s="17">
        <v>0</v>
      </c>
      <c r="CG27" s="17">
        <v>0</v>
      </c>
      <c r="CH27" s="18" t="str">
        <f t="shared" si="135"/>
        <v xml:space="preserve"> </v>
      </c>
      <c r="CI27" s="18" t="str">
        <f t="shared" si="147"/>
        <v xml:space="preserve"> </v>
      </c>
      <c r="CJ27" s="23">
        <v>0</v>
      </c>
      <c r="CK27" s="23">
        <v>0</v>
      </c>
      <c r="CL27" s="23"/>
      <c r="CM27" s="18" t="str">
        <f t="shared" si="136"/>
        <v xml:space="preserve"> </v>
      </c>
      <c r="CN27" s="18" t="str">
        <f t="shared" si="137"/>
        <v xml:space="preserve"> </v>
      </c>
      <c r="CO27" s="23">
        <v>0</v>
      </c>
      <c r="CP27" s="23">
        <v>0</v>
      </c>
      <c r="CQ27" s="23"/>
      <c r="CR27" s="18" t="str">
        <f t="shared" si="138"/>
        <v xml:space="preserve"> </v>
      </c>
      <c r="CS27" s="18" t="str">
        <f t="shared" si="139"/>
        <v xml:space="preserve"> </v>
      </c>
      <c r="CT27" s="23">
        <v>0</v>
      </c>
      <c r="CU27" s="23">
        <v>0</v>
      </c>
      <c r="CV27" s="23"/>
      <c r="CW27" s="18" t="str">
        <f t="shared" si="140"/>
        <v xml:space="preserve"> </v>
      </c>
      <c r="CX27" s="18" t="str">
        <f t="shared" si="141"/>
        <v xml:space="preserve"> </v>
      </c>
      <c r="CY27" s="23">
        <v>0</v>
      </c>
      <c r="CZ27" s="23">
        <v>0</v>
      </c>
      <c r="DA27" s="23"/>
      <c r="DB27" s="18" t="str">
        <f t="shared" si="114"/>
        <v xml:space="preserve"> </v>
      </c>
      <c r="DC27" s="18" t="str">
        <f t="shared" si="142"/>
        <v xml:space="preserve"> </v>
      </c>
      <c r="DD27" s="23">
        <v>0</v>
      </c>
      <c r="DE27" s="23">
        <v>0</v>
      </c>
      <c r="DF27" s="23"/>
      <c r="DG27" s="18" t="str">
        <f t="shared" si="115"/>
        <v xml:space="preserve"> </v>
      </c>
      <c r="DH27" s="18" t="str">
        <f t="shared" si="143"/>
        <v xml:space="preserve"> </v>
      </c>
      <c r="DI27" s="23">
        <v>0</v>
      </c>
      <c r="DJ27" s="23"/>
      <c r="DK27" s="18"/>
      <c r="DL27" s="23"/>
      <c r="DM27" s="23">
        <v>0</v>
      </c>
      <c r="DN27" s="23"/>
      <c r="DO27" s="18" t="str">
        <f t="shared" si="116"/>
        <v xml:space="preserve"> </v>
      </c>
      <c r="DP27" s="18" t="str">
        <f>IF(DM27=0," ",IF(DM27/DN27*100&gt;200,"св.200",DM27/DN27))</f>
        <v xml:space="preserve"> </v>
      </c>
      <c r="DQ27" s="23"/>
      <c r="DR27" s="23"/>
      <c r="DS27" s="23"/>
      <c r="DT27" s="18" t="str">
        <f t="shared" si="117"/>
        <v xml:space="preserve"> </v>
      </c>
      <c r="DU27" s="18" t="str">
        <f>IF(DR27=0," ",IF(DR27/DS27*100&gt;200,"св.200",DR27/DS27))</f>
        <v xml:space="preserve"> </v>
      </c>
    </row>
    <row r="28" spans="1:125" s="39" customFormat="1" ht="16.5" customHeight="1" outlineLevel="1" x14ac:dyDescent="0.25">
      <c r="A28" s="11">
        <v>19</v>
      </c>
      <c r="B28" s="5" t="s">
        <v>108</v>
      </c>
      <c r="C28" s="17">
        <v>2900031.34</v>
      </c>
      <c r="D28" s="17">
        <v>1104375.8400000001</v>
      </c>
      <c r="E28" s="17">
        <v>659664.26</v>
      </c>
      <c r="F28" s="18">
        <f t="shared" si="100"/>
        <v>0.38081513974259329</v>
      </c>
      <c r="G28" s="18">
        <f t="shared" si="118"/>
        <v>1.6741483614710309</v>
      </c>
      <c r="H28" s="10">
        <v>2188250</v>
      </c>
      <c r="I28" s="14">
        <v>442083.67999999993</v>
      </c>
      <c r="J28" s="10">
        <v>648030.25</v>
      </c>
      <c r="K28" s="18">
        <f t="shared" si="101"/>
        <v>0.20202613046955326</v>
      </c>
      <c r="L28" s="18">
        <f t="shared" si="119"/>
        <v>0.68219605489095603</v>
      </c>
      <c r="M28" s="23">
        <v>311250</v>
      </c>
      <c r="N28" s="23">
        <v>133316.49</v>
      </c>
      <c r="O28" s="23">
        <v>150647.35999999999</v>
      </c>
      <c r="P28" s="18">
        <f t="shared" si="102"/>
        <v>0.42832607228915659</v>
      </c>
      <c r="Q28" s="18">
        <f t="shared" si="120"/>
        <v>0.88495736002277103</v>
      </c>
      <c r="R28" s="23">
        <v>0</v>
      </c>
      <c r="S28" s="23">
        <v>0</v>
      </c>
      <c r="T28" s="23"/>
      <c r="U28" s="18" t="str">
        <f>IF(S28&lt;=0," ",IF(R28&lt;=0," ",IF(S28/R28*100&gt;200,"СВ.200",S28/R28)))</f>
        <v xml:space="preserve"> </v>
      </c>
      <c r="V28" s="18" t="str">
        <f t="shared" si="162"/>
        <v xml:space="preserve"> </v>
      </c>
      <c r="W28" s="23">
        <v>0</v>
      </c>
      <c r="X28" s="23">
        <v>26031.9</v>
      </c>
      <c r="Y28" s="23">
        <v>109.11</v>
      </c>
      <c r="Z28" s="18" t="str">
        <f t="shared" si="104"/>
        <v xml:space="preserve"> </v>
      </c>
      <c r="AA28" s="18" t="str">
        <f t="shared" si="122"/>
        <v>св.200</v>
      </c>
      <c r="AB28" s="23">
        <v>165000</v>
      </c>
      <c r="AC28" s="23">
        <v>4292.74</v>
      </c>
      <c r="AD28" s="23">
        <v>8243.73</v>
      </c>
      <c r="AE28" s="18">
        <f t="shared" si="105"/>
        <v>2.601660606060606E-2</v>
      </c>
      <c r="AF28" s="18">
        <f t="shared" si="123"/>
        <v>0.52072787439666268</v>
      </c>
      <c r="AG28" s="23">
        <v>1710000</v>
      </c>
      <c r="AH28" s="23">
        <v>278342.55</v>
      </c>
      <c r="AI28" s="23">
        <v>488335.05</v>
      </c>
      <c r="AJ28" s="18">
        <f t="shared" si="106"/>
        <v>0.16277342105263157</v>
      </c>
      <c r="AK28" s="18">
        <f t="shared" si="124"/>
        <v>0.56998274033371144</v>
      </c>
      <c r="AL28" s="23">
        <v>2000</v>
      </c>
      <c r="AM28" s="23">
        <v>100</v>
      </c>
      <c r="AN28" s="23">
        <v>695</v>
      </c>
      <c r="AO28" s="18">
        <f t="shared" si="156"/>
        <v>0.05</v>
      </c>
      <c r="AP28" s="18">
        <f t="shared" si="125"/>
        <v>0.14388489208633093</v>
      </c>
      <c r="AQ28" s="6">
        <v>711781.34000000008</v>
      </c>
      <c r="AR28" s="6">
        <v>662292.16</v>
      </c>
      <c r="AS28" s="6">
        <v>11634.01</v>
      </c>
      <c r="AT28" s="18">
        <f t="shared" si="107"/>
        <v>0.93047137200871266</v>
      </c>
      <c r="AU28" s="18" t="str">
        <f t="shared" si="126"/>
        <v>св.200</v>
      </c>
      <c r="AV28" s="23">
        <v>0</v>
      </c>
      <c r="AW28" s="23">
        <v>0</v>
      </c>
      <c r="AX28" s="23"/>
      <c r="AY28" s="18" t="str">
        <f t="shared" si="108"/>
        <v xml:space="preserve"> </v>
      </c>
      <c r="AZ28" s="18" t="str">
        <f t="shared" si="127"/>
        <v xml:space="preserve"> </v>
      </c>
      <c r="BA28" s="23">
        <v>191633.76</v>
      </c>
      <c r="BB28" s="23">
        <v>191633.76</v>
      </c>
      <c r="BC28" s="23">
        <v>1610.31</v>
      </c>
      <c r="BD28" s="18">
        <f t="shared" si="165"/>
        <v>1</v>
      </c>
      <c r="BE28" s="18" t="str">
        <f t="shared" si="166"/>
        <v>св.200</v>
      </c>
      <c r="BF28" s="23">
        <v>0</v>
      </c>
      <c r="BG28" s="23">
        <v>0</v>
      </c>
      <c r="BH28" s="23">
        <v>2228</v>
      </c>
      <c r="BI28" s="18" t="str">
        <f t="shared" si="109"/>
        <v xml:space="preserve"> </v>
      </c>
      <c r="BJ28" s="18">
        <f t="shared" si="130"/>
        <v>0</v>
      </c>
      <c r="BK28" s="23">
        <v>0</v>
      </c>
      <c r="BL28" s="23">
        <v>0</v>
      </c>
      <c r="BM28" s="23"/>
      <c r="BN28" s="18" t="str">
        <f t="shared" si="154"/>
        <v xml:space="preserve"> </v>
      </c>
      <c r="BO28" s="18" t="str">
        <f t="shared" si="131"/>
        <v xml:space="preserve"> </v>
      </c>
      <c r="BP28" s="23">
        <v>0</v>
      </c>
      <c r="BQ28" s="23">
        <v>0</v>
      </c>
      <c r="BR28" s="23"/>
      <c r="BS28" s="18" t="str">
        <f t="shared" si="110"/>
        <v xml:space="preserve"> </v>
      </c>
      <c r="BT28" s="18" t="str">
        <f t="shared" si="150"/>
        <v xml:space="preserve"> </v>
      </c>
      <c r="BU28" s="23">
        <v>47000</v>
      </c>
      <c r="BV28" s="23">
        <v>25000</v>
      </c>
      <c r="BW28" s="23"/>
      <c r="BX28" s="18">
        <f>IF(BV28&lt;=0," ",IF(BU28&lt;=0," ",IF(BV28/BU28*100&gt;200,"СВ.200",BV28/BU28)))</f>
        <v>0.53191489361702127</v>
      </c>
      <c r="BY28" s="18" t="str">
        <f t="shared" si="133"/>
        <v xml:space="preserve"> </v>
      </c>
      <c r="BZ28" s="23">
        <v>0</v>
      </c>
      <c r="CA28" s="23">
        <v>0</v>
      </c>
      <c r="CB28" s="23"/>
      <c r="CC28" s="18" t="str">
        <f t="shared" si="155"/>
        <v xml:space="preserve"> </v>
      </c>
      <c r="CD28" s="18" t="str">
        <f t="shared" si="134"/>
        <v xml:space="preserve"> </v>
      </c>
      <c r="CE28" s="17">
        <v>0</v>
      </c>
      <c r="CF28" s="17">
        <v>0</v>
      </c>
      <c r="CG28" s="17">
        <v>0</v>
      </c>
      <c r="CH28" s="18" t="str">
        <f t="shared" si="135"/>
        <v xml:space="preserve"> </v>
      </c>
      <c r="CI28" s="18" t="str">
        <f t="shared" si="147"/>
        <v xml:space="preserve"> </v>
      </c>
      <c r="CJ28" s="23">
        <v>0</v>
      </c>
      <c r="CK28" s="23">
        <v>0</v>
      </c>
      <c r="CL28" s="23"/>
      <c r="CM28" s="18" t="str">
        <f t="shared" si="136"/>
        <v xml:space="preserve"> </v>
      </c>
      <c r="CN28" s="18" t="str">
        <f t="shared" si="137"/>
        <v xml:space="preserve"> </v>
      </c>
      <c r="CO28" s="23">
        <v>0</v>
      </c>
      <c r="CP28" s="23">
        <v>0</v>
      </c>
      <c r="CQ28" s="23"/>
      <c r="CR28" s="18" t="str">
        <f t="shared" si="138"/>
        <v xml:space="preserve"> </v>
      </c>
      <c r="CS28" s="18" t="str">
        <f t="shared" si="139"/>
        <v xml:space="preserve"> </v>
      </c>
      <c r="CT28" s="23">
        <v>0</v>
      </c>
      <c r="CU28" s="23">
        <v>0</v>
      </c>
      <c r="CV28" s="23"/>
      <c r="CW28" s="18" t="str">
        <f t="shared" si="140"/>
        <v xml:space="preserve"> </v>
      </c>
      <c r="CX28" s="18" t="str">
        <f t="shared" si="141"/>
        <v xml:space="preserve"> </v>
      </c>
      <c r="CY28" s="23">
        <v>0</v>
      </c>
      <c r="CZ28" s="23">
        <v>0</v>
      </c>
      <c r="DA28" s="23"/>
      <c r="DB28" s="18" t="str">
        <f t="shared" si="114"/>
        <v xml:space="preserve"> </v>
      </c>
      <c r="DC28" s="18" t="str">
        <f t="shared" si="142"/>
        <v xml:space="preserve"> </v>
      </c>
      <c r="DD28" s="23">
        <v>0</v>
      </c>
      <c r="DE28" s="23">
        <v>0</v>
      </c>
      <c r="DF28" s="23"/>
      <c r="DG28" s="18" t="str">
        <f t="shared" si="115"/>
        <v xml:space="preserve"> </v>
      </c>
      <c r="DH28" s="18" t="str">
        <f t="shared" si="143"/>
        <v xml:space="preserve"> </v>
      </c>
      <c r="DI28" s="23">
        <v>0</v>
      </c>
      <c r="DJ28" s="23">
        <v>7795.7</v>
      </c>
      <c r="DK28" s="18"/>
      <c r="DL28" s="23">
        <v>410000</v>
      </c>
      <c r="DM28" s="23">
        <v>410000</v>
      </c>
      <c r="DN28" s="23"/>
      <c r="DO28" s="18">
        <f t="shared" si="116"/>
        <v>1</v>
      </c>
      <c r="DP28" s="18" t="str">
        <f t="shared" si="145"/>
        <v xml:space="preserve"> </v>
      </c>
      <c r="DQ28" s="23">
        <v>63147.58</v>
      </c>
      <c r="DR28" s="23">
        <v>35658.400000000001</v>
      </c>
      <c r="DS28" s="23"/>
      <c r="DT28" s="18">
        <f t="shared" si="117"/>
        <v>0.56468355556935046</v>
      </c>
      <c r="DU28" s="18" t="str">
        <f t="shared" ref="DU28:DU55" si="167">IF(DS28=0," ",IF(DR28/DS28*100&gt;200,"св.200",DR28/DS28))</f>
        <v xml:space="preserve"> </v>
      </c>
    </row>
    <row r="29" spans="1:125" s="39" customFormat="1" ht="15.75" customHeight="1" outlineLevel="1" x14ac:dyDescent="0.25">
      <c r="A29" s="11">
        <v>20</v>
      </c>
      <c r="B29" s="5" t="s">
        <v>86</v>
      </c>
      <c r="C29" s="17">
        <v>2180895.4700000002</v>
      </c>
      <c r="D29" s="17">
        <v>458326.36</v>
      </c>
      <c r="E29" s="17">
        <v>726393.75</v>
      </c>
      <c r="F29" s="18">
        <f t="shared" si="100"/>
        <v>0.21015512494966113</v>
      </c>
      <c r="G29" s="18">
        <f t="shared" si="118"/>
        <v>0.6309613209089423</v>
      </c>
      <c r="H29" s="10">
        <v>2056100</v>
      </c>
      <c r="I29" s="14">
        <v>349778.89</v>
      </c>
      <c r="J29" s="10">
        <v>712193.75</v>
      </c>
      <c r="K29" s="18">
        <f t="shared" si="101"/>
        <v>0.17011764505617433</v>
      </c>
      <c r="L29" s="18">
        <f t="shared" si="119"/>
        <v>0.49112883958894615</v>
      </c>
      <c r="M29" s="23">
        <v>95500</v>
      </c>
      <c r="N29" s="23">
        <v>34506.300000000003</v>
      </c>
      <c r="O29" s="23">
        <v>41310.339999999997</v>
      </c>
      <c r="P29" s="18">
        <f t="shared" si="102"/>
        <v>0.36132251308900526</v>
      </c>
      <c r="Q29" s="18">
        <f t="shared" si="120"/>
        <v>0.83529450495929125</v>
      </c>
      <c r="R29" s="23">
        <v>0</v>
      </c>
      <c r="S29" s="23">
        <v>0</v>
      </c>
      <c r="T29" s="23"/>
      <c r="U29" s="18" t="str">
        <f t="shared" si="103"/>
        <v xml:space="preserve"> </v>
      </c>
      <c r="V29" s="18" t="str">
        <f t="shared" si="162"/>
        <v xml:space="preserve"> </v>
      </c>
      <c r="W29" s="23">
        <v>0</v>
      </c>
      <c r="X29" s="23">
        <v>0</v>
      </c>
      <c r="Y29" s="23"/>
      <c r="Z29" s="18" t="str">
        <f t="shared" si="104"/>
        <v xml:space="preserve"> </v>
      </c>
      <c r="AA29" s="18" t="str">
        <f t="shared" si="122"/>
        <v xml:space="preserve"> </v>
      </c>
      <c r="AB29" s="23">
        <v>165000</v>
      </c>
      <c r="AC29" s="23">
        <v>5803.68</v>
      </c>
      <c r="AD29" s="23">
        <v>23117.03</v>
      </c>
      <c r="AE29" s="18">
        <f t="shared" si="105"/>
        <v>3.5173818181818181E-2</v>
      </c>
      <c r="AF29" s="18">
        <f t="shared" si="123"/>
        <v>0.25105647221983102</v>
      </c>
      <c r="AG29" s="23">
        <v>1795000</v>
      </c>
      <c r="AH29" s="23">
        <v>308868.90999999997</v>
      </c>
      <c r="AI29" s="23">
        <v>647466.38</v>
      </c>
      <c r="AJ29" s="18">
        <f t="shared" si="106"/>
        <v>0.17207181615598885</v>
      </c>
      <c r="AK29" s="18">
        <f t="shared" si="124"/>
        <v>0.47704239098870271</v>
      </c>
      <c r="AL29" s="23">
        <v>600</v>
      </c>
      <c r="AM29" s="23">
        <v>600</v>
      </c>
      <c r="AN29" s="23">
        <v>300</v>
      </c>
      <c r="AO29" s="18">
        <f t="shared" si="156"/>
        <v>1</v>
      </c>
      <c r="AP29" s="18">
        <f t="shared" si="125"/>
        <v>2</v>
      </c>
      <c r="AQ29" s="6">
        <v>124795.47</v>
      </c>
      <c r="AR29" s="6">
        <v>108547.47</v>
      </c>
      <c r="AS29" s="6">
        <v>14200</v>
      </c>
      <c r="AT29" s="18">
        <f t="shared" si="107"/>
        <v>0.86980296640575172</v>
      </c>
      <c r="AU29" s="18" t="str">
        <f t="shared" si="126"/>
        <v>св.200</v>
      </c>
      <c r="AV29" s="23">
        <v>0</v>
      </c>
      <c r="AW29" s="23">
        <v>0</v>
      </c>
      <c r="AX29" s="23"/>
      <c r="AY29" s="18" t="str">
        <f t="shared" si="108"/>
        <v xml:space="preserve"> </v>
      </c>
      <c r="AZ29" s="18" t="str">
        <f t="shared" si="127"/>
        <v xml:space="preserve"> </v>
      </c>
      <c r="BA29" s="23">
        <v>8398</v>
      </c>
      <c r="BB29" s="23">
        <v>0</v>
      </c>
      <c r="BC29" s="23"/>
      <c r="BD29" s="18" t="str">
        <f t="shared" si="165"/>
        <v xml:space="preserve"> </v>
      </c>
      <c r="BE29" s="18" t="str">
        <f t="shared" si="166"/>
        <v xml:space="preserve"> </v>
      </c>
      <c r="BF29" s="23">
        <v>0</v>
      </c>
      <c r="BG29" s="23">
        <v>0</v>
      </c>
      <c r="BH29" s="23"/>
      <c r="BI29" s="18" t="str">
        <f t="shared" si="109"/>
        <v xml:space="preserve"> </v>
      </c>
      <c r="BJ29" s="18" t="str">
        <f t="shared" si="130"/>
        <v xml:space="preserve"> </v>
      </c>
      <c r="BK29" s="23">
        <v>0</v>
      </c>
      <c r="BL29" s="23">
        <v>0</v>
      </c>
      <c r="BM29" s="23"/>
      <c r="BN29" s="18" t="str">
        <f t="shared" si="154"/>
        <v xml:space="preserve"> </v>
      </c>
      <c r="BO29" s="18" t="str">
        <f t="shared" si="131"/>
        <v xml:space="preserve"> </v>
      </c>
      <c r="BP29" s="23">
        <v>0</v>
      </c>
      <c r="BQ29" s="23">
        <v>0</v>
      </c>
      <c r="BR29" s="23"/>
      <c r="BS29" s="18" t="str">
        <f t="shared" si="110"/>
        <v xml:space="preserve"> </v>
      </c>
      <c r="BT29" s="18" t="str">
        <f t="shared" si="150"/>
        <v xml:space="preserve"> </v>
      </c>
      <c r="BU29" s="23">
        <v>17500</v>
      </c>
      <c r="BV29" s="23">
        <v>12150</v>
      </c>
      <c r="BW29" s="23">
        <v>11200</v>
      </c>
      <c r="BX29" s="18">
        <f>IF(BV29&lt;=0," ",IF(BU29&lt;=0," ",IF(BV29/BU29*100&gt;200,"СВ.200",BV29/BU29)))</f>
        <v>0.69428571428571428</v>
      </c>
      <c r="BY29" s="18">
        <f t="shared" si="133"/>
        <v>1.0848214285714286</v>
      </c>
      <c r="BZ29" s="23">
        <v>52140</v>
      </c>
      <c r="CA29" s="23">
        <v>52140</v>
      </c>
      <c r="CB29" s="23"/>
      <c r="CC29" s="18">
        <f t="shared" si="155"/>
        <v>1</v>
      </c>
      <c r="CD29" s="18" t="str">
        <f t="shared" si="134"/>
        <v xml:space="preserve"> </v>
      </c>
      <c r="CE29" s="17">
        <v>0</v>
      </c>
      <c r="CF29" s="17">
        <v>0</v>
      </c>
      <c r="CG29" s="17">
        <v>0</v>
      </c>
      <c r="CH29" s="18" t="str">
        <f t="shared" si="135"/>
        <v xml:space="preserve"> </v>
      </c>
      <c r="CI29" s="18" t="str">
        <f t="shared" si="147"/>
        <v xml:space="preserve"> </v>
      </c>
      <c r="CJ29" s="23">
        <v>0</v>
      </c>
      <c r="CK29" s="23">
        <v>0</v>
      </c>
      <c r="CL29" s="23"/>
      <c r="CM29" s="18" t="str">
        <f t="shared" si="136"/>
        <v xml:space="preserve"> </v>
      </c>
      <c r="CN29" s="18" t="str">
        <f t="shared" si="137"/>
        <v xml:space="preserve"> </v>
      </c>
      <c r="CO29" s="23">
        <v>0</v>
      </c>
      <c r="CP29" s="23">
        <v>0</v>
      </c>
      <c r="CQ29" s="23"/>
      <c r="CR29" s="18" t="str">
        <f t="shared" si="138"/>
        <v xml:space="preserve"> </v>
      </c>
      <c r="CS29" s="18" t="str">
        <f t="shared" si="139"/>
        <v xml:space="preserve"> </v>
      </c>
      <c r="CT29" s="23">
        <v>0</v>
      </c>
      <c r="CU29" s="23">
        <v>0</v>
      </c>
      <c r="CV29" s="23"/>
      <c r="CW29" s="18" t="str">
        <f t="shared" si="140"/>
        <v xml:space="preserve"> </v>
      </c>
      <c r="CX29" s="18" t="str">
        <f t="shared" si="141"/>
        <v xml:space="preserve"> </v>
      </c>
      <c r="CY29" s="23">
        <v>0</v>
      </c>
      <c r="CZ29" s="23">
        <v>0</v>
      </c>
      <c r="DA29" s="23"/>
      <c r="DB29" s="18" t="str">
        <f t="shared" si="114"/>
        <v xml:space="preserve"> </v>
      </c>
      <c r="DC29" s="18" t="str">
        <f t="shared" si="142"/>
        <v xml:space="preserve"> </v>
      </c>
      <c r="DD29" s="23">
        <v>5500</v>
      </c>
      <c r="DE29" s="23">
        <v>3000</v>
      </c>
      <c r="DF29" s="23">
        <v>3500</v>
      </c>
      <c r="DG29" s="18">
        <f t="shared" si="115"/>
        <v>0.54545454545454541</v>
      </c>
      <c r="DH29" s="18">
        <f t="shared" si="143"/>
        <v>0.8571428571428571</v>
      </c>
      <c r="DI29" s="23">
        <v>0</v>
      </c>
      <c r="DJ29" s="23">
        <v>-500</v>
      </c>
      <c r="DK29" s="18"/>
      <c r="DL29" s="23"/>
      <c r="DM29" s="23">
        <v>0</v>
      </c>
      <c r="DN29" s="23"/>
      <c r="DO29" s="18" t="str">
        <f t="shared" si="116"/>
        <v xml:space="preserve"> </v>
      </c>
      <c r="DP29" s="18" t="str">
        <f t="shared" si="145"/>
        <v xml:space="preserve"> </v>
      </c>
      <c r="DQ29" s="23">
        <v>41257.47</v>
      </c>
      <c r="DR29" s="23">
        <v>41257.47</v>
      </c>
      <c r="DS29" s="23"/>
      <c r="DT29" s="18">
        <f t="shared" si="117"/>
        <v>1</v>
      </c>
      <c r="DU29" s="18" t="str">
        <f t="shared" si="167"/>
        <v xml:space="preserve"> </v>
      </c>
    </row>
    <row r="30" spans="1:125" s="38" customFormat="1" ht="32.1" customHeight="1" x14ac:dyDescent="0.25">
      <c r="A30" s="12"/>
      <c r="B30" s="4" t="s">
        <v>125</v>
      </c>
      <c r="C30" s="20">
        <v>102848557.75</v>
      </c>
      <c r="D30" s="20">
        <v>38881637.330000006</v>
      </c>
      <c r="E30" s="20">
        <v>39157671.889999993</v>
      </c>
      <c r="F30" s="16">
        <f t="shared" si="100"/>
        <v>0.37804747271723416</v>
      </c>
      <c r="G30" s="16">
        <f t="shared" si="118"/>
        <v>0.99295069020509152</v>
      </c>
      <c r="H30" s="15">
        <v>95821200</v>
      </c>
      <c r="I30" s="29">
        <v>33770878.540000007</v>
      </c>
      <c r="J30" s="15">
        <v>36158222.900000006</v>
      </c>
      <c r="K30" s="16">
        <f t="shared" si="101"/>
        <v>0.3524363975821635</v>
      </c>
      <c r="L30" s="16">
        <f t="shared" si="119"/>
        <v>0.93397506380215389</v>
      </c>
      <c r="M30" s="15">
        <v>30023600</v>
      </c>
      <c r="N30" s="15">
        <v>14563908.98</v>
      </c>
      <c r="O30" s="15">
        <v>14068868.4</v>
      </c>
      <c r="P30" s="16">
        <f t="shared" si="102"/>
        <v>0.48508203479929124</v>
      </c>
      <c r="Q30" s="16">
        <f t="shared" si="120"/>
        <v>1.0351869507856084</v>
      </c>
      <c r="R30" s="15">
        <v>0</v>
      </c>
      <c r="S30" s="15">
        <v>0</v>
      </c>
      <c r="T30" s="15">
        <v>0</v>
      </c>
      <c r="U30" s="16" t="str">
        <f t="shared" si="103"/>
        <v xml:space="preserve"> </v>
      </c>
      <c r="V30" s="16" t="str">
        <f t="shared" si="121"/>
        <v xml:space="preserve"> </v>
      </c>
      <c r="W30" s="15">
        <v>35100</v>
      </c>
      <c r="X30" s="15">
        <v>52590.58</v>
      </c>
      <c r="Y30" s="15">
        <v>24003.269999999997</v>
      </c>
      <c r="Z30" s="16">
        <f t="shared" si="104"/>
        <v>1.4983071225071225</v>
      </c>
      <c r="AA30" s="16" t="str">
        <f t="shared" si="122"/>
        <v>св.200</v>
      </c>
      <c r="AB30" s="15">
        <v>6872000</v>
      </c>
      <c r="AC30" s="15">
        <v>513893.95999999996</v>
      </c>
      <c r="AD30" s="15">
        <v>768687.56</v>
      </c>
      <c r="AE30" s="16">
        <f t="shared" si="105"/>
        <v>7.4780844004656566E-2</v>
      </c>
      <c r="AF30" s="16">
        <f t="shared" si="123"/>
        <v>0.66853424816709661</v>
      </c>
      <c r="AG30" s="15">
        <v>58865000</v>
      </c>
      <c r="AH30" s="15">
        <v>18632535.020000003</v>
      </c>
      <c r="AI30" s="15">
        <v>21291363.670000002</v>
      </c>
      <c r="AJ30" s="16">
        <f t="shared" si="106"/>
        <v>0.31652994173107962</v>
      </c>
      <c r="AK30" s="16">
        <f t="shared" si="124"/>
        <v>0.87512173051901099</v>
      </c>
      <c r="AL30" s="15">
        <v>25500</v>
      </c>
      <c r="AM30" s="15">
        <v>7950</v>
      </c>
      <c r="AN30" s="15">
        <v>5300</v>
      </c>
      <c r="AO30" s="16">
        <f t="shared" si="156"/>
        <v>0.31176470588235294</v>
      </c>
      <c r="AP30" s="16">
        <f t="shared" si="125"/>
        <v>1.5</v>
      </c>
      <c r="AQ30" s="15">
        <v>7027357.75</v>
      </c>
      <c r="AR30" s="15">
        <v>5110758.7899999991</v>
      </c>
      <c r="AS30" s="15">
        <v>2999448.9899999998</v>
      </c>
      <c r="AT30" s="16">
        <f t="shared" si="107"/>
        <v>0.72726606098856983</v>
      </c>
      <c r="AU30" s="16">
        <f t="shared" si="126"/>
        <v>1.7038992185027957</v>
      </c>
      <c r="AV30" s="15">
        <v>0</v>
      </c>
      <c r="AW30" s="15">
        <v>0</v>
      </c>
      <c r="AX30" s="15">
        <v>0</v>
      </c>
      <c r="AY30" s="16" t="str">
        <f t="shared" si="108"/>
        <v xml:space="preserve"> </v>
      </c>
      <c r="AZ30" s="16" t="str">
        <f t="shared" si="127"/>
        <v xml:space="preserve"> </v>
      </c>
      <c r="BA30" s="15">
        <v>2600</v>
      </c>
      <c r="BB30" s="15">
        <v>89107.83</v>
      </c>
      <c r="BC30" s="15">
        <v>2661.06</v>
      </c>
      <c r="BD30" s="16" t="str">
        <f t="shared" si="128"/>
        <v>СВ.200</v>
      </c>
      <c r="BE30" s="16" t="str">
        <f t="shared" si="164"/>
        <v>св.200</v>
      </c>
      <c r="BF30" s="15">
        <v>218400</v>
      </c>
      <c r="BG30" s="15">
        <v>93924.6</v>
      </c>
      <c r="BH30" s="15">
        <v>117506.98</v>
      </c>
      <c r="BI30" s="16">
        <f t="shared" si="109"/>
        <v>0.43005769230769231</v>
      </c>
      <c r="BJ30" s="16">
        <f t="shared" si="130"/>
        <v>0.79931081540858262</v>
      </c>
      <c r="BK30" s="15">
        <v>57100</v>
      </c>
      <c r="BL30" s="15">
        <v>44196.6</v>
      </c>
      <c r="BM30" s="15">
        <v>63103.6</v>
      </c>
      <c r="BN30" s="16">
        <f t="shared" si="154"/>
        <v>0.77402101576182136</v>
      </c>
      <c r="BO30" s="16">
        <f t="shared" si="131"/>
        <v>0.70038159471091976</v>
      </c>
      <c r="BP30" s="15">
        <v>4090000</v>
      </c>
      <c r="BQ30" s="15">
        <v>2460253.04</v>
      </c>
      <c r="BR30" s="15">
        <v>2059989.42</v>
      </c>
      <c r="BS30" s="16">
        <f t="shared" si="110"/>
        <v>0.60152886063569688</v>
      </c>
      <c r="BT30" s="16">
        <f t="shared" si="150"/>
        <v>1.1943037260841856</v>
      </c>
      <c r="BU30" s="15">
        <v>939700</v>
      </c>
      <c r="BV30" s="15">
        <v>477999.27</v>
      </c>
      <c r="BW30" s="15">
        <v>355920.3</v>
      </c>
      <c r="BX30" s="16">
        <f t="shared" si="112"/>
        <v>0.50867220389486012</v>
      </c>
      <c r="BY30" s="16">
        <f t="shared" si="133"/>
        <v>1.3429952435980752</v>
      </c>
      <c r="BZ30" s="15">
        <v>0</v>
      </c>
      <c r="CA30" s="15">
        <v>842125</v>
      </c>
      <c r="CB30" s="15">
        <v>0</v>
      </c>
      <c r="CC30" s="16" t="str">
        <f t="shared" si="155"/>
        <v xml:space="preserve"> </v>
      </c>
      <c r="CD30" s="16" t="str">
        <f t="shared" si="134"/>
        <v xml:space="preserve"> </v>
      </c>
      <c r="CE30" s="20">
        <v>0</v>
      </c>
      <c r="CF30" s="20">
        <v>363300</v>
      </c>
      <c r="CG30" s="20">
        <v>78840</v>
      </c>
      <c r="CH30" s="16" t="str">
        <f t="shared" si="135"/>
        <v xml:space="preserve"> </v>
      </c>
      <c r="CI30" s="16" t="str">
        <f t="shared" si="147"/>
        <v>св.200</v>
      </c>
      <c r="CJ30" s="15">
        <v>0</v>
      </c>
      <c r="CK30" s="15">
        <v>0</v>
      </c>
      <c r="CL30" s="15">
        <v>0</v>
      </c>
      <c r="CM30" s="16" t="str">
        <f t="shared" si="136"/>
        <v xml:space="preserve"> </v>
      </c>
      <c r="CN30" s="16" t="str">
        <f t="shared" si="137"/>
        <v xml:space="preserve"> </v>
      </c>
      <c r="CO30" s="15">
        <v>0</v>
      </c>
      <c r="CP30" s="15">
        <v>363300</v>
      </c>
      <c r="CQ30" s="15">
        <v>78840</v>
      </c>
      <c r="CR30" s="16" t="str">
        <f t="shared" si="138"/>
        <v xml:space="preserve"> </v>
      </c>
      <c r="CS30" s="16" t="str">
        <f t="shared" si="139"/>
        <v>св.200</v>
      </c>
      <c r="CT30" s="15">
        <v>0</v>
      </c>
      <c r="CU30" s="15">
        <v>0</v>
      </c>
      <c r="CV30" s="15">
        <v>0</v>
      </c>
      <c r="CW30" s="30" t="str">
        <f t="shared" si="140"/>
        <v xml:space="preserve"> </v>
      </c>
      <c r="CX30" s="30" t="str">
        <f t="shared" si="141"/>
        <v xml:space="preserve"> </v>
      </c>
      <c r="CY30" s="15">
        <v>0</v>
      </c>
      <c r="CZ30" s="15">
        <v>0</v>
      </c>
      <c r="DA30" s="15">
        <v>0</v>
      </c>
      <c r="DB30" s="16" t="str">
        <f t="shared" si="114"/>
        <v xml:space="preserve"> </v>
      </c>
      <c r="DC30" s="16" t="str">
        <f t="shared" si="142"/>
        <v xml:space="preserve"> </v>
      </c>
      <c r="DD30" s="15">
        <v>0</v>
      </c>
      <c r="DE30" s="15">
        <v>66986.210000000006</v>
      </c>
      <c r="DF30" s="15">
        <v>87329.39</v>
      </c>
      <c r="DG30" s="16" t="str">
        <f t="shared" si="115"/>
        <v xml:space="preserve"> </v>
      </c>
      <c r="DH30" s="16">
        <f t="shared" si="143"/>
        <v>0.76705230621672738</v>
      </c>
      <c r="DI30" s="15">
        <v>38970.269999999997</v>
      </c>
      <c r="DJ30" s="15">
        <v>234098.24000000002</v>
      </c>
      <c r="DK30" s="16">
        <f t="shared" si="144"/>
        <v>0.16646972655582543</v>
      </c>
      <c r="DL30" s="15">
        <f>SUM(DL31:DL41)</f>
        <v>0</v>
      </c>
      <c r="DM30" s="15">
        <v>0</v>
      </c>
      <c r="DN30" s="15">
        <v>0</v>
      </c>
      <c r="DO30" s="16" t="str">
        <f t="shared" si="116"/>
        <v xml:space="preserve"> </v>
      </c>
      <c r="DP30" s="16" t="str">
        <f t="shared" si="145"/>
        <v xml:space="preserve"> </v>
      </c>
      <c r="DQ30" s="15">
        <f>DQ31+DQ32+DQ33+DQ34+DQ35+DQ36+DQ37+DQ38+DQ39+DQ40+DQ41</f>
        <v>1719557.75</v>
      </c>
      <c r="DR30" s="15">
        <f>DR31+DR32+DR33+DR34+DR35+DR36+DR37+DR38+DR39+DR40+DR41</f>
        <v>633882.75</v>
      </c>
      <c r="DS30" s="15">
        <v>0</v>
      </c>
      <c r="DT30" s="16">
        <f t="shared" si="117"/>
        <v>0.36863126580075606</v>
      </c>
      <c r="DU30" s="16" t="str">
        <f t="shared" si="167"/>
        <v xml:space="preserve"> </v>
      </c>
    </row>
    <row r="31" spans="1:125" s="21" customFormat="1" ht="16.5" customHeight="1" outlineLevel="1" x14ac:dyDescent="0.25">
      <c r="A31" s="11">
        <f>A29+1</f>
        <v>21</v>
      </c>
      <c r="B31" s="5" t="s">
        <v>73</v>
      </c>
      <c r="C31" s="17">
        <v>2811700</v>
      </c>
      <c r="D31" s="17">
        <v>1291603.2</v>
      </c>
      <c r="E31" s="17">
        <v>862083.58</v>
      </c>
      <c r="F31" s="18">
        <f t="shared" si="100"/>
        <v>0.45936735782622612</v>
      </c>
      <c r="G31" s="18">
        <f t="shared" si="118"/>
        <v>1.4982343127333431</v>
      </c>
      <c r="H31" s="10">
        <v>2600700</v>
      </c>
      <c r="I31" s="14">
        <v>589184.40999999992</v>
      </c>
      <c r="J31" s="10">
        <v>771160.85</v>
      </c>
      <c r="K31" s="18">
        <f t="shared" si="101"/>
        <v>0.22654839466297533</v>
      </c>
      <c r="L31" s="18">
        <f t="shared" si="119"/>
        <v>0.76402271977370217</v>
      </c>
      <c r="M31" s="23">
        <v>318200</v>
      </c>
      <c r="N31" s="23">
        <v>156247.92000000001</v>
      </c>
      <c r="O31" s="23">
        <v>268424.49</v>
      </c>
      <c r="P31" s="18">
        <f t="shared" si="102"/>
        <v>0.49103683218101829</v>
      </c>
      <c r="Q31" s="18">
        <f t="shared" si="120"/>
        <v>0.58209263990778193</v>
      </c>
      <c r="R31" s="23">
        <v>0</v>
      </c>
      <c r="S31" s="23">
        <v>0</v>
      </c>
      <c r="T31" s="23"/>
      <c r="U31" s="18" t="str">
        <f t="shared" si="103"/>
        <v xml:space="preserve"> </v>
      </c>
      <c r="V31" s="18" t="str">
        <f t="shared" ref="V31:V41" si="168">IF(S31=0," ",IF(S31/T31*100&gt;200,"св.200",S31/T31))</f>
        <v xml:space="preserve"> </v>
      </c>
      <c r="W31" s="23">
        <v>27000</v>
      </c>
      <c r="X31" s="23">
        <v>43019.89</v>
      </c>
      <c r="Y31" s="23">
        <v>16058.03</v>
      </c>
      <c r="Z31" s="18">
        <f t="shared" si="104"/>
        <v>1.5933292592592592</v>
      </c>
      <c r="AA31" s="18" t="str">
        <f t="shared" ref="AA31:AA37" si="169">IF(X31=0," ",IF(X31/Y31*100&gt;200,"св.200",X31/Y31))</f>
        <v>св.200</v>
      </c>
      <c r="AB31" s="23">
        <v>205000</v>
      </c>
      <c r="AC31" s="23">
        <v>81894.399999999994</v>
      </c>
      <c r="AD31" s="23">
        <v>32905.120000000003</v>
      </c>
      <c r="AE31" s="18">
        <f t="shared" si="105"/>
        <v>0.39948487804878047</v>
      </c>
      <c r="AF31" s="18" t="str">
        <f t="shared" si="123"/>
        <v>св.200</v>
      </c>
      <c r="AG31" s="23">
        <v>2050000</v>
      </c>
      <c r="AH31" s="23">
        <v>307322.2</v>
      </c>
      <c r="AI31" s="23">
        <v>453473.21</v>
      </c>
      <c r="AJ31" s="18">
        <f t="shared" si="106"/>
        <v>0.14991326829268292</v>
      </c>
      <c r="AK31" s="18">
        <f t="shared" si="124"/>
        <v>0.67770750999822016</v>
      </c>
      <c r="AL31" s="23">
        <v>500</v>
      </c>
      <c r="AM31" s="23">
        <v>700</v>
      </c>
      <c r="AN31" s="23">
        <v>300</v>
      </c>
      <c r="AO31" s="18">
        <f t="shared" si="156"/>
        <v>1.4</v>
      </c>
      <c r="AP31" s="18" t="str">
        <f t="shared" si="125"/>
        <v>св.200</v>
      </c>
      <c r="AQ31" s="6">
        <v>211000</v>
      </c>
      <c r="AR31" s="6">
        <v>702418.79</v>
      </c>
      <c r="AS31" s="6">
        <v>90922.73</v>
      </c>
      <c r="AT31" s="18" t="str">
        <f t="shared" si="107"/>
        <v>СВ.200</v>
      </c>
      <c r="AU31" s="18" t="str">
        <f t="shared" si="126"/>
        <v>св.200</v>
      </c>
      <c r="AV31" s="23">
        <v>0</v>
      </c>
      <c r="AW31" s="23">
        <v>0</v>
      </c>
      <c r="AX31" s="23"/>
      <c r="AY31" s="18" t="str">
        <f t="shared" si="108"/>
        <v xml:space="preserve"> </v>
      </c>
      <c r="AZ31" s="18" t="str">
        <f t="shared" si="127"/>
        <v xml:space="preserve"> </v>
      </c>
      <c r="BA31" s="23">
        <v>0</v>
      </c>
      <c r="BB31" s="23">
        <v>0</v>
      </c>
      <c r="BC31" s="23"/>
      <c r="BD31" s="18" t="str">
        <f t="shared" si="128"/>
        <v xml:space="preserve"> </v>
      </c>
      <c r="BE31" s="18" t="str">
        <f t="shared" si="164"/>
        <v xml:space="preserve"> </v>
      </c>
      <c r="BF31" s="23">
        <v>0</v>
      </c>
      <c r="BG31" s="23">
        <v>0</v>
      </c>
      <c r="BH31" s="23"/>
      <c r="BI31" s="18" t="str">
        <f t="shared" si="109"/>
        <v xml:space="preserve"> </v>
      </c>
      <c r="BJ31" s="18" t="str">
        <f t="shared" si="130"/>
        <v xml:space="preserve"> </v>
      </c>
      <c r="BK31" s="23">
        <v>0</v>
      </c>
      <c r="BL31" s="23">
        <v>0</v>
      </c>
      <c r="BM31" s="23"/>
      <c r="BN31" s="18" t="str">
        <f t="shared" si="154"/>
        <v xml:space="preserve"> </v>
      </c>
      <c r="BO31" s="18" t="str">
        <f t="shared" si="131"/>
        <v xml:space="preserve"> </v>
      </c>
      <c r="BP31" s="23">
        <v>75000</v>
      </c>
      <c r="BQ31" s="23">
        <v>116859.54</v>
      </c>
      <c r="BR31" s="23">
        <v>90922.73</v>
      </c>
      <c r="BS31" s="18">
        <f t="shared" si="110"/>
        <v>1.5581271999999999</v>
      </c>
      <c r="BT31" s="18">
        <f t="shared" si="150"/>
        <v>1.2852621121253178</v>
      </c>
      <c r="BU31" s="23">
        <v>0</v>
      </c>
      <c r="BV31" s="23">
        <v>59.25</v>
      </c>
      <c r="BW31" s="23"/>
      <c r="BX31" s="18" t="str">
        <f t="shared" si="112"/>
        <v xml:space="preserve"> </v>
      </c>
      <c r="BY31" s="18" t="str">
        <f t="shared" si="133"/>
        <v xml:space="preserve"> </v>
      </c>
      <c r="BZ31" s="23">
        <v>0</v>
      </c>
      <c r="CA31" s="23">
        <v>222200</v>
      </c>
      <c r="CB31" s="23"/>
      <c r="CC31" s="18" t="str">
        <f t="shared" si="155"/>
        <v xml:space="preserve"> </v>
      </c>
      <c r="CD31" s="18" t="str">
        <f t="shared" si="134"/>
        <v xml:space="preserve"> </v>
      </c>
      <c r="CE31" s="17">
        <v>0</v>
      </c>
      <c r="CF31" s="17">
        <v>363300</v>
      </c>
      <c r="CG31" s="17">
        <v>0</v>
      </c>
      <c r="CH31" s="24" t="str">
        <f t="shared" si="135"/>
        <v xml:space="preserve"> </v>
      </c>
      <c r="CI31" s="18" t="str">
        <f t="shared" si="147"/>
        <v xml:space="preserve"> </v>
      </c>
      <c r="CJ31" s="23">
        <v>0</v>
      </c>
      <c r="CK31" s="23">
        <v>0</v>
      </c>
      <c r="CL31" s="23"/>
      <c r="CM31" s="18" t="str">
        <f t="shared" si="136"/>
        <v xml:space="preserve"> </v>
      </c>
      <c r="CN31" s="18" t="str">
        <f t="shared" si="137"/>
        <v xml:space="preserve"> </v>
      </c>
      <c r="CO31" s="23">
        <v>0</v>
      </c>
      <c r="CP31" s="23">
        <v>363300</v>
      </c>
      <c r="CQ31" s="23"/>
      <c r="CR31" s="18" t="str">
        <f t="shared" si="138"/>
        <v xml:space="preserve"> </v>
      </c>
      <c r="CS31" s="18" t="str">
        <f t="shared" si="139"/>
        <v xml:space="preserve"> </v>
      </c>
      <c r="CT31" s="23">
        <v>0</v>
      </c>
      <c r="CU31" s="23">
        <v>0</v>
      </c>
      <c r="CV31" s="23"/>
      <c r="CW31" s="18" t="str">
        <f t="shared" si="140"/>
        <v xml:space="preserve"> </v>
      </c>
      <c r="CX31" s="18" t="str">
        <f t="shared" si="141"/>
        <v xml:space="preserve"> </v>
      </c>
      <c r="CY31" s="23">
        <v>0</v>
      </c>
      <c r="CZ31" s="23">
        <v>0</v>
      </c>
      <c r="DA31" s="23"/>
      <c r="DB31" s="18" t="str">
        <f t="shared" si="114"/>
        <v xml:space="preserve"> </v>
      </c>
      <c r="DC31" s="18" t="str">
        <f t="shared" si="142"/>
        <v xml:space="preserve"> </v>
      </c>
      <c r="DD31" s="23">
        <v>0</v>
      </c>
      <c r="DE31" s="23">
        <v>0</v>
      </c>
      <c r="DF31" s="23"/>
      <c r="DG31" s="18" t="str">
        <f t="shared" si="115"/>
        <v xml:space="preserve"> </v>
      </c>
      <c r="DH31" s="18" t="str">
        <f t="shared" si="143"/>
        <v xml:space="preserve"> </v>
      </c>
      <c r="DI31" s="23">
        <v>0</v>
      </c>
      <c r="DJ31" s="23"/>
      <c r="DK31" s="18" t="str">
        <f t="shared" si="144"/>
        <v xml:space="preserve"> </v>
      </c>
      <c r="DL31" s="23"/>
      <c r="DM31" s="23">
        <v>0</v>
      </c>
      <c r="DN31" s="23"/>
      <c r="DO31" s="18" t="str">
        <f t="shared" si="116"/>
        <v xml:space="preserve"> </v>
      </c>
      <c r="DP31" s="18" t="str">
        <f t="shared" si="145"/>
        <v xml:space="preserve"> </v>
      </c>
      <c r="DQ31" s="23">
        <v>136000</v>
      </c>
      <c r="DR31" s="23">
        <v>0</v>
      </c>
      <c r="DS31" s="23"/>
      <c r="DT31" s="18" t="str">
        <f t="shared" si="117"/>
        <v xml:space="preserve"> </v>
      </c>
      <c r="DU31" s="18" t="str">
        <f t="shared" si="167"/>
        <v xml:space="preserve"> </v>
      </c>
    </row>
    <row r="32" spans="1:125" s="21" customFormat="1" ht="15.75" customHeight="1" outlineLevel="1" x14ac:dyDescent="0.25">
      <c r="A32" s="11">
        <v>22</v>
      </c>
      <c r="B32" s="5" t="s">
        <v>35</v>
      </c>
      <c r="C32" s="17">
        <v>9867797.3599999994</v>
      </c>
      <c r="D32" s="17">
        <v>2336501.13</v>
      </c>
      <c r="E32" s="17">
        <v>3021878.32</v>
      </c>
      <c r="F32" s="18">
        <f t="shared" si="100"/>
        <v>0.23678041256412669</v>
      </c>
      <c r="G32" s="18">
        <f t="shared" si="118"/>
        <v>0.77319497430988549</v>
      </c>
      <c r="H32" s="10">
        <v>9611400</v>
      </c>
      <c r="I32" s="14">
        <v>2006007.57</v>
      </c>
      <c r="J32" s="10">
        <v>3008911.06</v>
      </c>
      <c r="K32" s="18">
        <f t="shared" si="101"/>
        <v>0.20871127723328547</v>
      </c>
      <c r="L32" s="18">
        <f t="shared" si="119"/>
        <v>0.66668888843793206</v>
      </c>
      <c r="M32" s="23">
        <v>1857500</v>
      </c>
      <c r="N32" s="23">
        <v>729353.05</v>
      </c>
      <c r="O32" s="23">
        <v>1191103.94</v>
      </c>
      <c r="P32" s="18">
        <f t="shared" si="102"/>
        <v>0.39265305518169585</v>
      </c>
      <c r="Q32" s="18">
        <f t="shared" si="120"/>
        <v>0.61233367257604743</v>
      </c>
      <c r="R32" s="23">
        <v>0</v>
      </c>
      <c r="S32" s="23">
        <v>0</v>
      </c>
      <c r="T32" s="23"/>
      <c r="U32" s="18" t="str">
        <f t="shared" si="103"/>
        <v xml:space="preserve"> </v>
      </c>
      <c r="V32" s="18" t="str">
        <f t="shared" si="168"/>
        <v xml:space="preserve"> </v>
      </c>
      <c r="W32" s="23">
        <v>1500</v>
      </c>
      <c r="X32" s="23">
        <v>1366.8</v>
      </c>
      <c r="Y32" s="23">
        <v>1393.5</v>
      </c>
      <c r="Z32" s="18">
        <f t="shared" si="104"/>
        <v>0.91120000000000001</v>
      </c>
      <c r="AA32" s="18">
        <f t="shared" si="169"/>
        <v>0.98083961248654461</v>
      </c>
      <c r="AB32" s="23">
        <v>650000</v>
      </c>
      <c r="AC32" s="23">
        <v>32291.53</v>
      </c>
      <c r="AD32" s="23">
        <v>59462.44</v>
      </c>
      <c r="AE32" s="18">
        <f t="shared" si="105"/>
        <v>4.9679276923076922E-2</v>
      </c>
      <c r="AF32" s="18">
        <f t="shared" si="123"/>
        <v>0.54305760073081422</v>
      </c>
      <c r="AG32" s="23">
        <v>7100000</v>
      </c>
      <c r="AH32" s="23">
        <v>1242396.19</v>
      </c>
      <c r="AI32" s="23">
        <v>1756551.18</v>
      </c>
      <c r="AJ32" s="18">
        <f t="shared" si="106"/>
        <v>0.17498537887323942</v>
      </c>
      <c r="AK32" s="18">
        <f t="shared" si="124"/>
        <v>0.7072929067742848</v>
      </c>
      <c r="AL32" s="23">
        <v>2400</v>
      </c>
      <c r="AM32" s="23">
        <v>600</v>
      </c>
      <c r="AN32" s="23">
        <v>400</v>
      </c>
      <c r="AO32" s="18">
        <f t="shared" si="156"/>
        <v>0.25</v>
      </c>
      <c r="AP32" s="18">
        <f t="shared" si="125"/>
        <v>1.5</v>
      </c>
      <c r="AQ32" s="6">
        <v>256397.36</v>
      </c>
      <c r="AR32" s="6">
        <v>330493.56</v>
      </c>
      <c r="AS32" s="6">
        <v>12967.26</v>
      </c>
      <c r="AT32" s="18">
        <f t="shared" si="107"/>
        <v>1.2889897150267071</v>
      </c>
      <c r="AU32" s="18" t="str">
        <f t="shared" si="126"/>
        <v>св.200</v>
      </c>
      <c r="AV32" s="23">
        <v>0</v>
      </c>
      <c r="AW32" s="23">
        <v>0</v>
      </c>
      <c r="AX32" s="23"/>
      <c r="AY32" s="18" t="str">
        <f t="shared" si="108"/>
        <v xml:space="preserve"> </v>
      </c>
      <c r="AZ32" s="18" t="str">
        <f t="shared" si="127"/>
        <v xml:space="preserve"> </v>
      </c>
      <c r="BA32" s="23">
        <v>0</v>
      </c>
      <c r="BB32" s="23">
        <v>0</v>
      </c>
      <c r="BC32" s="23"/>
      <c r="BD32" s="18" t="str">
        <f t="shared" si="128"/>
        <v xml:space="preserve"> </v>
      </c>
      <c r="BE32" s="18" t="str">
        <f t="shared" si="129"/>
        <v xml:space="preserve"> </v>
      </c>
      <c r="BF32" s="23">
        <v>0</v>
      </c>
      <c r="BG32" s="23">
        <v>0</v>
      </c>
      <c r="BH32" s="23"/>
      <c r="BI32" s="18" t="str">
        <f t="shared" si="109"/>
        <v xml:space="preserve"> </v>
      </c>
      <c r="BJ32" s="18" t="str">
        <f t="shared" si="130"/>
        <v xml:space="preserve"> </v>
      </c>
      <c r="BK32" s="23">
        <v>0</v>
      </c>
      <c r="BL32" s="23">
        <v>0</v>
      </c>
      <c r="BM32" s="23"/>
      <c r="BN32" s="18" t="str">
        <f t="shared" si="154"/>
        <v xml:space="preserve"> </v>
      </c>
      <c r="BO32" s="18" t="str">
        <f t="shared" si="131"/>
        <v xml:space="preserve"> </v>
      </c>
      <c r="BP32" s="23">
        <v>25000</v>
      </c>
      <c r="BQ32" s="23">
        <v>20671.2</v>
      </c>
      <c r="BR32" s="23">
        <v>12000.24</v>
      </c>
      <c r="BS32" s="18">
        <f t="shared" si="110"/>
        <v>0.82684800000000003</v>
      </c>
      <c r="BT32" s="18">
        <f t="shared" si="150"/>
        <v>1.7225655486890263</v>
      </c>
      <c r="BU32" s="23">
        <v>0</v>
      </c>
      <c r="BV32" s="23">
        <v>0</v>
      </c>
      <c r="BW32" s="23"/>
      <c r="BX32" s="18" t="str">
        <f t="shared" si="112"/>
        <v xml:space="preserve"> </v>
      </c>
      <c r="BY32" s="18" t="str">
        <f t="shared" si="133"/>
        <v xml:space="preserve"> </v>
      </c>
      <c r="BZ32" s="23">
        <v>0</v>
      </c>
      <c r="CA32" s="23">
        <v>79925</v>
      </c>
      <c r="CB32" s="23"/>
      <c r="CC32" s="18" t="str">
        <f t="shared" si="155"/>
        <v xml:space="preserve"> </v>
      </c>
      <c r="CD32" s="18" t="str">
        <f t="shared" si="134"/>
        <v xml:space="preserve"> </v>
      </c>
      <c r="CE32" s="17">
        <v>0</v>
      </c>
      <c r="CF32" s="17">
        <v>0</v>
      </c>
      <c r="CG32" s="17">
        <v>0</v>
      </c>
      <c r="CH32" s="24" t="str">
        <f t="shared" si="135"/>
        <v xml:space="preserve"> </v>
      </c>
      <c r="CI32" s="18" t="str">
        <f t="shared" si="147"/>
        <v xml:space="preserve"> </v>
      </c>
      <c r="CJ32" s="23">
        <v>0</v>
      </c>
      <c r="CK32" s="23">
        <v>0</v>
      </c>
      <c r="CL32" s="23"/>
      <c r="CM32" s="18" t="str">
        <f t="shared" si="136"/>
        <v xml:space="preserve"> </v>
      </c>
      <c r="CN32" s="18" t="str">
        <f t="shared" si="137"/>
        <v xml:space="preserve"> </v>
      </c>
      <c r="CO32" s="23">
        <v>0</v>
      </c>
      <c r="CP32" s="23">
        <v>0</v>
      </c>
      <c r="CQ32" s="23"/>
      <c r="CR32" s="18" t="str">
        <f t="shared" si="138"/>
        <v xml:space="preserve"> </v>
      </c>
      <c r="CS32" s="18" t="str">
        <f t="shared" si="139"/>
        <v xml:space="preserve"> </v>
      </c>
      <c r="CT32" s="23">
        <v>0</v>
      </c>
      <c r="CU32" s="23">
        <v>0</v>
      </c>
      <c r="CV32" s="23"/>
      <c r="CW32" s="18" t="str">
        <f t="shared" si="140"/>
        <v xml:space="preserve"> </v>
      </c>
      <c r="CX32" s="18" t="str">
        <f t="shared" si="141"/>
        <v xml:space="preserve"> </v>
      </c>
      <c r="CY32" s="23">
        <v>0</v>
      </c>
      <c r="CZ32" s="23">
        <v>0</v>
      </c>
      <c r="DA32" s="23"/>
      <c r="DB32" s="18" t="str">
        <f t="shared" si="114"/>
        <v xml:space="preserve"> </v>
      </c>
      <c r="DC32" s="18" t="str">
        <f t="shared" si="142"/>
        <v xml:space="preserve"> </v>
      </c>
      <c r="DD32" s="23">
        <v>0</v>
      </c>
      <c r="DE32" s="23">
        <v>0</v>
      </c>
      <c r="DF32" s="23"/>
      <c r="DG32" s="18" t="str">
        <f t="shared" si="115"/>
        <v xml:space="preserve"> </v>
      </c>
      <c r="DH32" s="18" t="str">
        <f t="shared" si="143"/>
        <v xml:space="preserve"> </v>
      </c>
      <c r="DI32" s="23">
        <v>-1500</v>
      </c>
      <c r="DJ32" s="23">
        <v>967.02</v>
      </c>
      <c r="DK32" s="18"/>
      <c r="DL32" s="23"/>
      <c r="DM32" s="23">
        <v>0</v>
      </c>
      <c r="DN32" s="23"/>
      <c r="DO32" s="18" t="str">
        <f t="shared" si="116"/>
        <v xml:space="preserve"> </v>
      </c>
      <c r="DP32" s="18" t="str">
        <f t="shared" si="145"/>
        <v xml:space="preserve"> </v>
      </c>
      <c r="DQ32" s="23">
        <v>231397.36</v>
      </c>
      <c r="DR32" s="23">
        <v>231397.36</v>
      </c>
      <c r="DS32" s="23"/>
      <c r="DT32" s="18">
        <f t="shared" si="117"/>
        <v>1</v>
      </c>
      <c r="DU32" s="18" t="str">
        <f t="shared" si="167"/>
        <v xml:space="preserve"> </v>
      </c>
    </row>
    <row r="33" spans="1:125" s="21" customFormat="1" ht="15.75" customHeight="1" outlineLevel="1" x14ac:dyDescent="0.25">
      <c r="A33" s="11">
        <v>23</v>
      </c>
      <c r="B33" s="5" t="s">
        <v>27</v>
      </c>
      <c r="C33" s="17">
        <v>7539700</v>
      </c>
      <c r="D33" s="17">
        <v>2375191.79</v>
      </c>
      <c r="E33" s="17">
        <v>3100976.69</v>
      </c>
      <c r="F33" s="18">
        <f t="shared" si="100"/>
        <v>0.31502470787962389</v>
      </c>
      <c r="G33" s="18">
        <f t="shared" si="118"/>
        <v>0.76594957893733795</v>
      </c>
      <c r="H33" s="10">
        <v>6976000</v>
      </c>
      <c r="I33" s="14">
        <v>2230371.46</v>
      </c>
      <c r="J33" s="10">
        <v>2872465.62</v>
      </c>
      <c r="K33" s="18">
        <f t="shared" si="101"/>
        <v>0.31972067947247707</v>
      </c>
      <c r="L33" s="18">
        <f t="shared" si="119"/>
        <v>0.77646585026838366</v>
      </c>
      <c r="M33" s="23">
        <v>2576000</v>
      </c>
      <c r="N33" s="23">
        <v>1229697.78</v>
      </c>
      <c r="O33" s="23">
        <v>1176882.56</v>
      </c>
      <c r="P33" s="18">
        <f t="shared" si="102"/>
        <v>0.47736715062111801</v>
      </c>
      <c r="Q33" s="18">
        <f t="shared" si="120"/>
        <v>1.0448772220738831</v>
      </c>
      <c r="R33" s="23">
        <v>0</v>
      </c>
      <c r="S33" s="23">
        <v>0</v>
      </c>
      <c r="T33" s="23"/>
      <c r="U33" s="18" t="str">
        <f t="shared" si="103"/>
        <v xml:space="preserve"> </v>
      </c>
      <c r="V33" s="18" t="str">
        <f t="shared" si="168"/>
        <v xml:space="preserve"> </v>
      </c>
      <c r="W33" s="23">
        <v>0</v>
      </c>
      <c r="X33" s="23">
        <v>-2571.9</v>
      </c>
      <c r="Y33" s="23">
        <v>0</v>
      </c>
      <c r="Z33" s="18" t="str">
        <f t="shared" si="104"/>
        <v xml:space="preserve"> </v>
      </c>
      <c r="AA33" s="18" t="e">
        <f t="shared" si="169"/>
        <v>#DIV/0!</v>
      </c>
      <c r="AB33" s="23">
        <v>800000</v>
      </c>
      <c r="AC33" s="23">
        <v>-13971.2</v>
      </c>
      <c r="AD33" s="23">
        <v>98633.41</v>
      </c>
      <c r="AE33" s="18" t="str">
        <f t="shared" si="105"/>
        <v xml:space="preserve"> </v>
      </c>
      <c r="AF33" s="18">
        <f t="shared" si="123"/>
        <v>-0.14164774390340962</v>
      </c>
      <c r="AG33" s="23">
        <v>3600000</v>
      </c>
      <c r="AH33" s="23">
        <v>1017216.78</v>
      </c>
      <c r="AI33" s="23">
        <v>1596949.65</v>
      </c>
      <c r="AJ33" s="18">
        <f t="shared" si="106"/>
        <v>0.2825602166666667</v>
      </c>
      <c r="AK33" s="18">
        <f t="shared" si="124"/>
        <v>0.63697486016544114</v>
      </c>
      <c r="AL33" s="23">
        <v>0</v>
      </c>
      <c r="AM33" s="23">
        <v>0</v>
      </c>
      <c r="AN33" s="23"/>
      <c r="AO33" s="18" t="str">
        <f t="shared" si="156"/>
        <v xml:space="preserve"> </v>
      </c>
      <c r="AP33" s="18" t="str">
        <f t="shared" si="125"/>
        <v xml:space="preserve"> </v>
      </c>
      <c r="AQ33" s="6">
        <v>563700</v>
      </c>
      <c r="AR33" s="6">
        <v>144820.32999999999</v>
      </c>
      <c r="AS33" s="6">
        <v>228511.07</v>
      </c>
      <c r="AT33" s="18">
        <f t="shared" si="107"/>
        <v>0.25691028916090114</v>
      </c>
      <c r="AU33" s="18">
        <f t="shared" si="126"/>
        <v>0.63375629898367714</v>
      </c>
      <c r="AV33" s="23">
        <v>0</v>
      </c>
      <c r="AW33" s="23">
        <v>0</v>
      </c>
      <c r="AX33" s="23"/>
      <c r="AY33" s="18" t="str">
        <f t="shared" si="108"/>
        <v xml:space="preserve"> </v>
      </c>
      <c r="AZ33" s="18" t="str">
        <f t="shared" si="127"/>
        <v xml:space="preserve"> </v>
      </c>
      <c r="BA33" s="23">
        <v>0</v>
      </c>
      <c r="BB33" s="23">
        <v>0</v>
      </c>
      <c r="BC33" s="23"/>
      <c r="BD33" s="18" t="str">
        <f t="shared" si="128"/>
        <v xml:space="preserve"> </v>
      </c>
      <c r="BE33" s="18" t="str">
        <f t="shared" si="129"/>
        <v xml:space="preserve"> </v>
      </c>
      <c r="BF33" s="23">
        <v>0</v>
      </c>
      <c r="BG33" s="23">
        <v>0</v>
      </c>
      <c r="BH33" s="23"/>
      <c r="BI33" s="18" t="str">
        <f t="shared" si="109"/>
        <v xml:space="preserve"> </v>
      </c>
      <c r="BJ33" s="18" t="str">
        <f t="shared" si="130"/>
        <v xml:space="preserve"> </v>
      </c>
      <c r="BK33" s="23">
        <v>0</v>
      </c>
      <c r="BL33" s="23">
        <v>0</v>
      </c>
      <c r="BM33" s="23"/>
      <c r="BN33" s="18" t="str">
        <f t="shared" si="154"/>
        <v xml:space="preserve"> </v>
      </c>
      <c r="BO33" s="18" t="str">
        <f t="shared" si="131"/>
        <v xml:space="preserve"> </v>
      </c>
      <c r="BP33" s="23">
        <v>170000</v>
      </c>
      <c r="BQ33" s="23">
        <v>84148.12</v>
      </c>
      <c r="BR33" s="23">
        <v>102410.63</v>
      </c>
      <c r="BS33" s="18">
        <f t="shared" si="110"/>
        <v>0.49498894117647058</v>
      </c>
      <c r="BT33" s="18">
        <f t="shared" si="150"/>
        <v>0.82167368758497039</v>
      </c>
      <c r="BU33" s="23">
        <v>333700</v>
      </c>
      <c r="BV33" s="23">
        <v>0</v>
      </c>
      <c r="BW33" s="23"/>
      <c r="BX33" s="18" t="str">
        <f t="shared" si="112"/>
        <v xml:space="preserve"> </v>
      </c>
      <c r="BY33" s="18" t="str">
        <f t="shared" si="133"/>
        <v xml:space="preserve"> </v>
      </c>
      <c r="BZ33" s="23">
        <v>0</v>
      </c>
      <c r="CA33" s="23">
        <v>0</v>
      </c>
      <c r="CB33" s="23"/>
      <c r="CC33" s="18" t="str">
        <f t="shared" si="155"/>
        <v xml:space="preserve"> </v>
      </c>
      <c r="CD33" s="18" t="str">
        <f t="shared" si="134"/>
        <v xml:space="preserve"> </v>
      </c>
      <c r="CE33" s="17">
        <v>0</v>
      </c>
      <c r="CF33" s="17">
        <v>0</v>
      </c>
      <c r="CG33" s="17">
        <v>0</v>
      </c>
      <c r="CH33" s="24" t="str">
        <f t="shared" si="135"/>
        <v xml:space="preserve"> </v>
      </c>
      <c r="CI33" s="18" t="str">
        <f t="shared" si="147"/>
        <v xml:space="preserve"> </v>
      </c>
      <c r="CJ33" s="23">
        <v>0</v>
      </c>
      <c r="CK33" s="23">
        <v>0</v>
      </c>
      <c r="CL33" s="23"/>
      <c r="CM33" s="18" t="str">
        <f t="shared" si="136"/>
        <v xml:space="preserve"> </v>
      </c>
      <c r="CN33" s="18" t="str">
        <f t="shared" si="137"/>
        <v xml:space="preserve"> </v>
      </c>
      <c r="CO33" s="23">
        <v>0</v>
      </c>
      <c r="CP33" s="23">
        <v>0</v>
      </c>
      <c r="CQ33" s="23"/>
      <c r="CR33" s="18" t="str">
        <f t="shared" si="138"/>
        <v xml:space="preserve"> </v>
      </c>
      <c r="CS33" s="18" t="str">
        <f t="shared" si="139"/>
        <v xml:space="preserve"> </v>
      </c>
      <c r="CT33" s="23">
        <v>0</v>
      </c>
      <c r="CU33" s="23">
        <v>0</v>
      </c>
      <c r="CV33" s="23"/>
      <c r="CW33" s="18" t="str">
        <f t="shared" si="140"/>
        <v xml:space="preserve"> </v>
      </c>
      <c r="CX33" s="18" t="str">
        <f t="shared" si="141"/>
        <v xml:space="preserve"> </v>
      </c>
      <c r="CY33" s="23">
        <v>0</v>
      </c>
      <c r="CZ33" s="23">
        <v>0</v>
      </c>
      <c r="DA33" s="23"/>
      <c r="DB33" s="18" t="str">
        <f t="shared" si="114"/>
        <v xml:space="preserve"> </v>
      </c>
      <c r="DC33" s="18" t="str">
        <f t="shared" si="142"/>
        <v xml:space="preserve"> </v>
      </c>
      <c r="DD33" s="23">
        <v>0</v>
      </c>
      <c r="DE33" s="23">
        <v>0</v>
      </c>
      <c r="DF33" s="23"/>
      <c r="DG33" s="18" t="str">
        <f t="shared" si="115"/>
        <v xml:space="preserve"> </v>
      </c>
      <c r="DH33" s="18" t="str">
        <f t="shared" si="143"/>
        <v xml:space="preserve"> </v>
      </c>
      <c r="DI33" s="23">
        <v>672.21</v>
      </c>
      <c r="DJ33" s="23">
        <v>126100.44</v>
      </c>
      <c r="DK33" s="18"/>
      <c r="DL33" s="23"/>
      <c r="DM33" s="23">
        <v>0</v>
      </c>
      <c r="DN33" s="23"/>
      <c r="DO33" s="18" t="str">
        <f t="shared" si="116"/>
        <v xml:space="preserve"> </v>
      </c>
      <c r="DP33" s="18" t="str">
        <f t="shared" si="145"/>
        <v xml:space="preserve"> </v>
      </c>
      <c r="DQ33" s="23">
        <v>60000</v>
      </c>
      <c r="DR33" s="23">
        <v>60000</v>
      </c>
      <c r="DS33" s="23"/>
      <c r="DT33" s="18">
        <f t="shared" si="117"/>
        <v>1</v>
      </c>
      <c r="DU33" s="18" t="str">
        <f t="shared" si="167"/>
        <v xml:space="preserve"> </v>
      </c>
    </row>
    <row r="34" spans="1:125" s="21" customFormat="1" ht="15.75" customHeight="1" outlineLevel="1" x14ac:dyDescent="0.25">
      <c r="A34" s="11">
        <v>24</v>
      </c>
      <c r="B34" s="31" t="s">
        <v>65</v>
      </c>
      <c r="C34" s="17">
        <v>9950509.3499999996</v>
      </c>
      <c r="D34" s="32">
        <v>3350962.24</v>
      </c>
      <c r="E34" s="17">
        <v>3833753.8399999994</v>
      </c>
      <c r="F34" s="18">
        <f t="shared" si="100"/>
        <v>0.33676288540947907</v>
      </c>
      <c r="G34" s="18">
        <f t="shared" si="118"/>
        <v>0.87406817960957051</v>
      </c>
      <c r="H34" s="10">
        <v>9590000</v>
      </c>
      <c r="I34" s="14">
        <v>3131518.37</v>
      </c>
      <c r="J34" s="10">
        <v>3594566.8399999994</v>
      </c>
      <c r="K34" s="18">
        <f t="shared" si="101"/>
        <v>0.32653997601668405</v>
      </c>
      <c r="L34" s="18">
        <f t="shared" si="119"/>
        <v>0.87118100994889291</v>
      </c>
      <c r="M34" s="23">
        <v>2040000</v>
      </c>
      <c r="N34" s="23">
        <v>879265.68</v>
      </c>
      <c r="O34" s="23">
        <v>1079128.97</v>
      </c>
      <c r="P34" s="18">
        <f t="shared" si="102"/>
        <v>0.43101258823529415</v>
      </c>
      <c r="Q34" s="18">
        <f t="shared" si="120"/>
        <v>0.81479202620239177</v>
      </c>
      <c r="R34" s="23">
        <v>0</v>
      </c>
      <c r="S34" s="23">
        <v>0</v>
      </c>
      <c r="T34" s="23"/>
      <c r="U34" s="18" t="str">
        <f t="shared" si="103"/>
        <v xml:space="preserve"> </v>
      </c>
      <c r="V34" s="18" t="str">
        <f t="shared" si="168"/>
        <v xml:space="preserve"> </v>
      </c>
      <c r="W34" s="23">
        <v>0</v>
      </c>
      <c r="X34" s="23">
        <v>0</v>
      </c>
      <c r="Y34" s="23"/>
      <c r="Z34" s="18" t="str">
        <f t="shared" si="104"/>
        <v xml:space="preserve"> </v>
      </c>
      <c r="AA34" s="18" t="str">
        <f t="shared" si="169"/>
        <v xml:space="preserve"> </v>
      </c>
      <c r="AB34" s="23">
        <v>450000</v>
      </c>
      <c r="AC34" s="23">
        <v>38627.89</v>
      </c>
      <c r="AD34" s="23">
        <v>66976.11</v>
      </c>
      <c r="AE34" s="18">
        <f t="shared" si="105"/>
        <v>8.583975555555555E-2</v>
      </c>
      <c r="AF34" s="18">
        <f t="shared" si="123"/>
        <v>0.57674131865824996</v>
      </c>
      <c r="AG34" s="23">
        <v>7100000</v>
      </c>
      <c r="AH34" s="23">
        <v>2213624.7999999998</v>
      </c>
      <c r="AI34" s="23">
        <v>2448461.7599999998</v>
      </c>
      <c r="AJ34" s="18">
        <f t="shared" si="106"/>
        <v>0.31177814084507038</v>
      </c>
      <c r="AK34" s="18">
        <f t="shared" si="124"/>
        <v>0.90408796092449495</v>
      </c>
      <c r="AL34" s="23">
        <v>0</v>
      </c>
      <c r="AM34" s="23">
        <v>0</v>
      </c>
      <c r="AN34" s="23"/>
      <c r="AO34" s="18" t="str">
        <f t="shared" si="156"/>
        <v xml:space="preserve"> </v>
      </c>
      <c r="AP34" s="18" t="str">
        <f t="shared" si="125"/>
        <v xml:space="preserve"> </v>
      </c>
      <c r="AQ34" s="6">
        <v>360509.35</v>
      </c>
      <c r="AR34" s="6">
        <v>219443.87000000002</v>
      </c>
      <c r="AS34" s="6">
        <v>239187</v>
      </c>
      <c r="AT34" s="18">
        <f t="shared" si="107"/>
        <v>0.60870507242045191</v>
      </c>
      <c r="AU34" s="18">
        <f t="shared" si="126"/>
        <v>0.91745734508982524</v>
      </c>
      <c r="AV34" s="23">
        <v>0</v>
      </c>
      <c r="AW34" s="23">
        <v>0</v>
      </c>
      <c r="AX34" s="23"/>
      <c r="AY34" s="18" t="str">
        <f t="shared" si="108"/>
        <v xml:space="preserve"> </v>
      </c>
      <c r="AZ34" s="18" t="str">
        <f t="shared" si="127"/>
        <v xml:space="preserve"> </v>
      </c>
      <c r="BA34" s="23">
        <v>0</v>
      </c>
      <c r="BB34" s="23">
        <v>0</v>
      </c>
      <c r="BC34" s="23"/>
      <c r="BD34" s="18" t="str">
        <f t="shared" si="128"/>
        <v xml:space="preserve"> </v>
      </c>
      <c r="BE34" s="18" t="str">
        <f t="shared" si="129"/>
        <v xml:space="preserve"> </v>
      </c>
      <c r="BF34" s="23">
        <v>0</v>
      </c>
      <c r="BG34" s="23">
        <v>0</v>
      </c>
      <c r="BH34" s="23"/>
      <c r="BI34" s="18" t="str">
        <f t="shared" si="109"/>
        <v xml:space="preserve"> </v>
      </c>
      <c r="BJ34" s="18" t="str">
        <f t="shared" si="130"/>
        <v xml:space="preserve"> </v>
      </c>
      <c r="BK34" s="23">
        <v>0</v>
      </c>
      <c r="BL34" s="23">
        <v>0</v>
      </c>
      <c r="BM34" s="23"/>
      <c r="BN34" s="18" t="str">
        <f t="shared" si="154"/>
        <v xml:space="preserve"> </v>
      </c>
      <c r="BO34" s="18" t="str">
        <f t="shared" si="131"/>
        <v xml:space="preserve"> </v>
      </c>
      <c r="BP34" s="23">
        <v>300000</v>
      </c>
      <c r="BQ34" s="23">
        <v>217805.14</v>
      </c>
      <c r="BR34" s="23">
        <v>131314.34</v>
      </c>
      <c r="BS34" s="18">
        <f t="shared" si="110"/>
        <v>0.7260171333333334</v>
      </c>
      <c r="BT34" s="18">
        <f t="shared" si="150"/>
        <v>1.6586546450296291</v>
      </c>
      <c r="BU34" s="23">
        <v>0</v>
      </c>
      <c r="BV34" s="23">
        <v>1638.73</v>
      </c>
      <c r="BW34" s="23"/>
      <c r="BX34" s="18" t="str">
        <f t="shared" si="112"/>
        <v xml:space="preserve"> </v>
      </c>
      <c r="BY34" s="18" t="str">
        <f t="shared" si="133"/>
        <v xml:space="preserve"> </v>
      </c>
      <c r="BZ34" s="23">
        <v>0</v>
      </c>
      <c r="CA34" s="23">
        <v>0</v>
      </c>
      <c r="CB34" s="23"/>
      <c r="CC34" s="18" t="str">
        <f t="shared" si="155"/>
        <v xml:space="preserve"> </v>
      </c>
      <c r="CD34" s="18" t="str">
        <f t="shared" si="134"/>
        <v xml:space="preserve"> </v>
      </c>
      <c r="CE34" s="17">
        <v>0</v>
      </c>
      <c r="CF34" s="17">
        <v>0</v>
      </c>
      <c r="CG34" s="17">
        <v>0</v>
      </c>
      <c r="CH34" s="24" t="str">
        <f t="shared" si="135"/>
        <v xml:space="preserve"> </v>
      </c>
      <c r="CI34" s="18" t="str">
        <f t="shared" si="147"/>
        <v xml:space="preserve"> </v>
      </c>
      <c r="CJ34" s="23">
        <v>0</v>
      </c>
      <c r="CK34" s="23">
        <v>0</v>
      </c>
      <c r="CL34" s="23"/>
      <c r="CM34" s="18" t="str">
        <f t="shared" si="136"/>
        <v xml:space="preserve"> </v>
      </c>
      <c r="CN34" s="18" t="str">
        <f t="shared" si="137"/>
        <v xml:space="preserve"> </v>
      </c>
      <c r="CO34" s="23">
        <v>0</v>
      </c>
      <c r="CP34" s="23">
        <v>0</v>
      </c>
      <c r="CQ34" s="23"/>
      <c r="CR34" s="18" t="str">
        <f t="shared" si="138"/>
        <v xml:space="preserve"> </v>
      </c>
      <c r="CS34" s="18" t="str">
        <f t="shared" si="139"/>
        <v xml:space="preserve"> </v>
      </c>
      <c r="CT34" s="23">
        <v>0</v>
      </c>
      <c r="CU34" s="23">
        <v>0</v>
      </c>
      <c r="CV34" s="23"/>
      <c r="CW34" s="18" t="str">
        <f t="shared" si="140"/>
        <v xml:space="preserve"> </v>
      </c>
      <c r="CX34" s="18" t="str">
        <f t="shared" si="141"/>
        <v xml:space="preserve"> </v>
      </c>
      <c r="CY34" s="23">
        <v>0</v>
      </c>
      <c r="CZ34" s="23">
        <v>0</v>
      </c>
      <c r="DA34" s="23"/>
      <c r="DB34" s="18" t="str">
        <f t="shared" si="114"/>
        <v xml:space="preserve"> </v>
      </c>
      <c r="DC34" s="18" t="str">
        <f t="shared" si="142"/>
        <v xml:space="preserve"> </v>
      </c>
      <c r="DD34" s="23">
        <v>0</v>
      </c>
      <c r="DE34" s="23">
        <v>0</v>
      </c>
      <c r="DF34" s="23"/>
      <c r="DG34" s="18" t="str">
        <f t="shared" si="115"/>
        <v xml:space="preserve"> </v>
      </c>
      <c r="DH34" s="18" t="str">
        <f t="shared" si="143"/>
        <v xml:space="preserve"> </v>
      </c>
      <c r="DI34" s="23">
        <v>0</v>
      </c>
      <c r="DJ34" s="23">
        <v>107872.66</v>
      </c>
      <c r="DK34" s="18"/>
      <c r="DL34" s="23"/>
      <c r="DM34" s="23">
        <v>0</v>
      </c>
      <c r="DN34" s="23"/>
      <c r="DO34" s="18" t="str">
        <f t="shared" si="116"/>
        <v xml:space="preserve"> </v>
      </c>
      <c r="DP34" s="18" t="str">
        <f t="shared" si="145"/>
        <v xml:space="preserve"> </v>
      </c>
      <c r="DQ34" s="23">
        <v>60509.35</v>
      </c>
      <c r="DR34" s="23">
        <v>0</v>
      </c>
      <c r="DS34" s="23"/>
      <c r="DT34" s="18" t="str">
        <f t="shared" si="117"/>
        <v xml:space="preserve"> </v>
      </c>
      <c r="DU34" s="18" t="str">
        <f t="shared" si="167"/>
        <v xml:space="preserve"> </v>
      </c>
    </row>
    <row r="35" spans="1:125" s="21" customFormat="1" ht="15.75" customHeight="1" outlineLevel="1" x14ac:dyDescent="0.25">
      <c r="A35" s="11">
        <v>25</v>
      </c>
      <c r="B35" s="5" t="s">
        <v>8</v>
      </c>
      <c r="C35" s="17">
        <v>24473432.129999999</v>
      </c>
      <c r="D35" s="17">
        <v>11100533.93</v>
      </c>
      <c r="E35" s="17">
        <v>9563045.1899999995</v>
      </c>
      <c r="F35" s="18">
        <f t="shared" si="100"/>
        <v>0.4535748754418778</v>
      </c>
      <c r="G35" s="18">
        <f t="shared" si="118"/>
        <v>1.1607739699492103</v>
      </c>
      <c r="H35" s="10">
        <v>22751000</v>
      </c>
      <c r="I35" s="14">
        <v>10206485.690000001</v>
      </c>
      <c r="J35" s="10">
        <v>9133559.6899999995</v>
      </c>
      <c r="K35" s="18">
        <f t="shared" si="101"/>
        <v>0.4486170141971782</v>
      </c>
      <c r="L35" s="18">
        <f t="shared" si="119"/>
        <v>1.1174707382899911</v>
      </c>
      <c r="M35" s="23">
        <v>9195000</v>
      </c>
      <c r="N35" s="23">
        <v>4430646.2</v>
      </c>
      <c r="O35" s="23">
        <v>4024146.07</v>
      </c>
      <c r="P35" s="18">
        <f t="shared" si="102"/>
        <v>0.48185385535617187</v>
      </c>
      <c r="Q35" s="18">
        <f t="shared" si="120"/>
        <v>1.101015252162554</v>
      </c>
      <c r="R35" s="23">
        <v>0</v>
      </c>
      <c r="S35" s="23">
        <v>0</v>
      </c>
      <c r="T35" s="23"/>
      <c r="U35" s="18" t="str">
        <f t="shared" si="103"/>
        <v xml:space="preserve"> </v>
      </c>
      <c r="V35" s="18" t="str">
        <f t="shared" si="168"/>
        <v xml:space="preserve"> </v>
      </c>
      <c r="W35" s="23">
        <v>6000</v>
      </c>
      <c r="X35" s="23">
        <v>-1776.34</v>
      </c>
      <c r="Y35" s="23">
        <v>5922.6</v>
      </c>
      <c r="Z35" s="18" t="str">
        <f t="shared" si="104"/>
        <v xml:space="preserve"> </v>
      </c>
      <c r="AA35" s="18"/>
      <c r="AB35" s="23">
        <v>2100000</v>
      </c>
      <c r="AC35" s="23">
        <v>62896.73</v>
      </c>
      <c r="AD35" s="23">
        <v>114470.95</v>
      </c>
      <c r="AE35" s="18">
        <f t="shared" si="105"/>
        <v>2.9950823809523811E-2</v>
      </c>
      <c r="AF35" s="18">
        <f t="shared" si="123"/>
        <v>0.54945582263447634</v>
      </c>
      <c r="AG35" s="23">
        <v>11450000</v>
      </c>
      <c r="AH35" s="23">
        <v>5714719.0999999996</v>
      </c>
      <c r="AI35" s="23">
        <v>4989020.07</v>
      </c>
      <c r="AJ35" s="18">
        <f t="shared" si="106"/>
        <v>0.49910210480349343</v>
      </c>
      <c r="AK35" s="18">
        <f t="shared" si="124"/>
        <v>1.1454592324380044</v>
      </c>
      <c r="AL35" s="23">
        <v>0</v>
      </c>
      <c r="AM35" s="23">
        <v>0</v>
      </c>
      <c r="AN35" s="23"/>
      <c r="AO35" s="18" t="str">
        <f t="shared" si="156"/>
        <v xml:space="preserve"> </v>
      </c>
      <c r="AP35" s="18" t="str">
        <f t="shared" si="125"/>
        <v xml:space="preserve"> </v>
      </c>
      <c r="AQ35" s="6">
        <v>1722432.13</v>
      </c>
      <c r="AR35" s="6">
        <v>894048.24</v>
      </c>
      <c r="AS35" s="6">
        <v>429485.49999999994</v>
      </c>
      <c r="AT35" s="18">
        <f t="shared" si="107"/>
        <v>0.51906152029340047</v>
      </c>
      <c r="AU35" s="18" t="str">
        <f t="shared" si="126"/>
        <v>св.200</v>
      </c>
      <c r="AV35" s="23">
        <v>0</v>
      </c>
      <c r="AW35" s="23">
        <v>0</v>
      </c>
      <c r="AX35" s="23"/>
      <c r="AY35" s="18" t="str">
        <f t="shared" si="108"/>
        <v xml:space="preserve"> </v>
      </c>
      <c r="AZ35" s="18" t="str">
        <f t="shared" si="127"/>
        <v xml:space="preserve"> </v>
      </c>
      <c r="BA35" s="23">
        <v>2600</v>
      </c>
      <c r="BB35" s="23">
        <v>2674.38</v>
      </c>
      <c r="BC35" s="23">
        <v>2661.06</v>
      </c>
      <c r="BD35" s="18">
        <f t="shared" si="128"/>
        <v>1.0286076923076923</v>
      </c>
      <c r="BE35" s="18">
        <f t="shared" si="129"/>
        <v>1.0050055241144507</v>
      </c>
      <c r="BF35" s="23">
        <v>0</v>
      </c>
      <c r="BG35" s="23">
        <v>0</v>
      </c>
      <c r="BH35" s="23"/>
      <c r="BI35" s="18" t="str">
        <f t="shared" si="109"/>
        <v xml:space="preserve"> </v>
      </c>
      <c r="BJ35" s="18" t="str">
        <f t="shared" si="130"/>
        <v xml:space="preserve"> </v>
      </c>
      <c r="BK35" s="23">
        <v>2400</v>
      </c>
      <c r="BL35" s="23">
        <v>2901.6</v>
      </c>
      <c r="BM35" s="23">
        <v>2901.6</v>
      </c>
      <c r="BN35" s="18">
        <f t="shared" si="154"/>
        <v>1.2089999999999999</v>
      </c>
      <c r="BO35" s="18">
        <f t="shared" si="131"/>
        <v>1</v>
      </c>
      <c r="BP35" s="23">
        <v>1220000</v>
      </c>
      <c r="BQ35" s="23">
        <v>684965.51</v>
      </c>
      <c r="BR35" s="23">
        <v>316681.8</v>
      </c>
      <c r="BS35" s="18">
        <f t="shared" si="110"/>
        <v>0.56144713934426227</v>
      </c>
      <c r="BT35" s="18" t="str">
        <f t="shared" si="150"/>
        <v>св.200</v>
      </c>
      <c r="BU35" s="23">
        <v>180000</v>
      </c>
      <c r="BV35" s="23">
        <v>136520.54</v>
      </c>
      <c r="BW35" s="23">
        <v>107241.04</v>
      </c>
      <c r="BX35" s="18">
        <f t="shared" si="112"/>
        <v>0.75844744444444445</v>
      </c>
      <c r="BY35" s="18">
        <f t="shared" ref="BY35:BY36" si="170">IF(BV35=0," ",IF(BV35/BW35*100&gt;200,"св.200",BV35/BW35))</f>
        <v>1.2730251403753639</v>
      </c>
      <c r="BZ35" s="23">
        <v>0</v>
      </c>
      <c r="CA35" s="23">
        <v>0</v>
      </c>
      <c r="CB35" s="23"/>
      <c r="CC35" s="18" t="str">
        <f t="shared" si="155"/>
        <v xml:space="preserve"> </v>
      </c>
      <c r="CD35" s="18" t="str">
        <f t="shared" si="134"/>
        <v xml:space="preserve"> </v>
      </c>
      <c r="CE35" s="17">
        <v>0</v>
      </c>
      <c r="CF35" s="17">
        <v>0</v>
      </c>
      <c r="CG35" s="17">
        <v>0</v>
      </c>
      <c r="CH35" s="24" t="str">
        <f t="shared" si="135"/>
        <v xml:space="preserve"> </v>
      </c>
      <c r="CI35" s="18" t="str">
        <f t="shared" si="147"/>
        <v xml:space="preserve"> </v>
      </c>
      <c r="CJ35" s="23">
        <v>0</v>
      </c>
      <c r="CK35" s="23">
        <v>0</v>
      </c>
      <c r="CL35" s="23"/>
      <c r="CM35" s="18" t="str">
        <f t="shared" si="136"/>
        <v xml:space="preserve"> </v>
      </c>
      <c r="CN35" s="18" t="str">
        <f t="shared" si="137"/>
        <v xml:space="preserve"> </v>
      </c>
      <c r="CO35" s="23">
        <v>0</v>
      </c>
      <c r="CP35" s="23">
        <v>0</v>
      </c>
      <c r="CQ35" s="23"/>
      <c r="CR35" s="18" t="str">
        <f t="shared" si="138"/>
        <v xml:space="preserve"> </v>
      </c>
      <c r="CS35" s="18" t="str">
        <f t="shared" si="139"/>
        <v xml:space="preserve"> </v>
      </c>
      <c r="CT35" s="23">
        <v>0</v>
      </c>
      <c r="CU35" s="23">
        <v>0</v>
      </c>
      <c r="CV35" s="23"/>
      <c r="CW35" s="18" t="str">
        <f t="shared" si="140"/>
        <v xml:space="preserve"> </v>
      </c>
      <c r="CX35" s="18" t="str">
        <f t="shared" si="141"/>
        <v xml:space="preserve"> </v>
      </c>
      <c r="CY35" s="23">
        <v>0</v>
      </c>
      <c r="CZ35" s="23">
        <v>0</v>
      </c>
      <c r="DA35" s="23"/>
      <c r="DB35" s="18" t="str">
        <f t="shared" si="114"/>
        <v xml:space="preserve"> </v>
      </c>
      <c r="DC35" s="18" t="str">
        <f t="shared" si="142"/>
        <v xml:space="preserve"> </v>
      </c>
      <c r="DD35" s="23">
        <v>0</v>
      </c>
      <c r="DE35" s="23">
        <v>66986.210000000006</v>
      </c>
      <c r="DF35" s="23"/>
      <c r="DG35" s="18" t="str">
        <f t="shared" si="115"/>
        <v xml:space="preserve"> </v>
      </c>
      <c r="DH35" s="18" t="str">
        <f t="shared" si="143"/>
        <v xml:space="preserve"> </v>
      </c>
      <c r="DI35" s="23">
        <v>0</v>
      </c>
      <c r="DJ35" s="23"/>
      <c r="DK35" s="18" t="str">
        <f t="shared" si="144"/>
        <v xml:space="preserve"> </v>
      </c>
      <c r="DL35" s="23"/>
      <c r="DM35" s="23">
        <v>0</v>
      </c>
      <c r="DN35" s="23"/>
      <c r="DO35" s="18" t="str">
        <f t="shared" si="116"/>
        <v xml:space="preserve"> </v>
      </c>
      <c r="DP35" s="18" t="str">
        <f t="shared" si="145"/>
        <v xml:space="preserve"> </v>
      </c>
      <c r="DQ35" s="23">
        <v>317432.13</v>
      </c>
      <c r="DR35" s="23">
        <v>0</v>
      </c>
      <c r="DS35" s="23"/>
      <c r="DT35" s="18" t="str">
        <f t="shared" si="117"/>
        <v xml:space="preserve"> </v>
      </c>
      <c r="DU35" s="18" t="str">
        <f t="shared" si="167"/>
        <v xml:space="preserve"> </v>
      </c>
    </row>
    <row r="36" spans="1:125" s="21" customFormat="1" ht="15.75" customHeight="1" outlineLevel="1" x14ac:dyDescent="0.25">
      <c r="A36" s="11">
        <v>26</v>
      </c>
      <c r="B36" s="5" t="s">
        <v>88</v>
      </c>
      <c r="C36" s="17">
        <v>3400099.78</v>
      </c>
      <c r="D36" s="17">
        <v>1115196.17</v>
      </c>
      <c r="E36" s="17">
        <v>757641.41</v>
      </c>
      <c r="F36" s="18">
        <f t="shared" si="100"/>
        <v>0.32798924800965695</v>
      </c>
      <c r="G36" s="18">
        <f t="shared" si="118"/>
        <v>1.471931385059853</v>
      </c>
      <c r="H36" s="10">
        <v>3088100</v>
      </c>
      <c r="I36" s="14">
        <v>814455.87</v>
      </c>
      <c r="J36" s="10">
        <v>600290.66</v>
      </c>
      <c r="K36" s="18">
        <f t="shared" si="101"/>
        <v>0.26374012175771511</v>
      </c>
      <c r="L36" s="18">
        <f t="shared" si="119"/>
        <v>1.3567691857807682</v>
      </c>
      <c r="M36" s="23">
        <v>197500</v>
      </c>
      <c r="N36" s="23">
        <v>70074.83</v>
      </c>
      <c r="O36" s="23">
        <v>95760.23</v>
      </c>
      <c r="P36" s="18">
        <f t="shared" si="102"/>
        <v>0.35480926582278483</v>
      </c>
      <c r="Q36" s="18">
        <f t="shared" si="120"/>
        <v>0.73177382719318873</v>
      </c>
      <c r="R36" s="23">
        <v>0</v>
      </c>
      <c r="S36" s="23">
        <v>0</v>
      </c>
      <c r="T36" s="23"/>
      <c r="U36" s="18" t="str">
        <f t="shared" si="103"/>
        <v xml:space="preserve"> </v>
      </c>
      <c r="V36" s="18" t="str">
        <f t="shared" si="168"/>
        <v xml:space="preserve"> </v>
      </c>
      <c r="W36" s="23">
        <v>600</v>
      </c>
      <c r="X36" s="23">
        <v>12552.13</v>
      </c>
      <c r="Y36" s="23">
        <v>629.14</v>
      </c>
      <c r="Z36" s="18" t="str">
        <f t="shared" si="104"/>
        <v>СВ.200</v>
      </c>
      <c r="AA36" s="18"/>
      <c r="AB36" s="23">
        <v>290000</v>
      </c>
      <c r="AC36" s="23">
        <v>2795.34</v>
      </c>
      <c r="AD36" s="23">
        <v>48427.17</v>
      </c>
      <c r="AE36" s="18">
        <f t="shared" si="105"/>
        <v>9.6391034482758622E-3</v>
      </c>
      <c r="AF36" s="18">
        <f>IF(AC36&lt;=0," ",IF(AC36/AD36*100&gt;200,"св.200",AC36/AD36))</f>
        <v>5.772255533412339E-2</v>
      </c>
      <c r="AG36" s="23">
        <v>2600000</v>
      </c>
      <c r="AH36" s="23">
        <v>729033.57</v>
      </c>
      <c r="AI36" s="23">
        <v>455474.12</v>
      </c>
      <c r="AJ36" s="18">
        <f t="shared" si="106"/>
        <v>0.2803975269230769</v>
      </c>
      <c r="AK36" s="18">
        <f t="shared" si="124"/>
        <v>1.6006037181651505</v>
      </c>
      <c r="AL36" s="23">
        <v>0</v>
      </c>
      <c r="AM36" s="23">
        <v>0</v>
      </c>
      <c r="AN36" s="23"/>
      <c r="AO36" s="18" t="str">
        <f t="shared" si="156"/>
        <v xml:space="preserve"> </v>
      </c>
      <c r="AP36" s="18" t="str">
        <f t="shared" si="125"/>
        <v xml:space="preserve"> </v>
      </c>
      <c r="AQ36" s="6">
        <v>311999.78000000003</v>
      </c>
      <c r="AR36" s="6">
        <v>300740.3</v>
      </c>
      <c r="AS36" s="6">
        <v>157350.75</v>
      </c>
      <c r="AT36" s="18">
        <f t="shared" si="107"/>
        <v>0.96391189763018414</v>
      </c>
      <c r="AU36" s="18">
        <f t="shared" si="126"/>
        <v>1.9112733812835336</v>
      </c>
      <c r="AV36" s="23">
        <v>0</v>
      </c>
      <c r="AW36" s="23">
        <v>0</v>
      </c>
      <c r="AX36" s="23"/>
      <c r="AY36" s="18" t="str">
        <f t="shared" si="108"/>
        <v xml:space="preserve"> </v>
      </c>
      <c r="AZ36" s="18" t="str">
        <f t="shared" si="127"/>
        <v xml:space="preserve"> </v>
      </c>
      <c r="BA36" s="23">
        <v>0</v>
      </c>
      <c r="BB36" s="23">
        <v>0</v>
      </c>
      <c r="BC36" s="23"/>
      <c r="BD36" s="18" t="str">
        <f t="shared" si="128"/>
        <v xml:space="preserve"> </v>
      </c>
      <c r="BE36" s="18" t="str">
        <f t="shared" si="129"/>
        <v xml:space="preserve"> </v>
      </c>
      <c r="BF36" s="23">
        <v>0</v>
      </c>
      <c r="BG36" s="23">
        <v>0</v>
      </c>
      <c r="BH36" s="23"/>
      <c r="BI36" s="18" t="str">
        <f t="shared" si="109"/>
        <v xml:space="preserve"> </v>
      </c>
      <c r="BJ36" s="18" t="str">
        <f t="shared" si="130"/>
        <v xml:space="preserve"> </v>
      </c>
      <c r="BK36" s="23">
        <v>0</v>
      </c>
      <c r="BL36" s="23">
        <v>0</v>
      </c>
      <c r="BM36" s="23"/>
      <c r="BN36" s="18" t="str">
        <f t="shared" si="154"/>
        <v xml:space="preserve"> </v>
      </c>
      <c r="BO36" s="18" t="str">
        <f>IF(BL36=0," ",IF(BL36/BM36*100&gt;200,"св.200",BL36/BM36))</f>
        <v xml:space="preserve"> </v>
      </c>
      <c r="BP36" s="23">
        <v>90000</v>
      </c>
      <c r="BQ36" s="23">
        <v>104899.4</v>
      </c>
      <c r="BR36" s="23">
        <v>99167.95</v>
      </c>
      <c r="BS36" s="18">
        <f t="shared" si="110"/>
        <v>1.1655488888888887</v>
      </c>
      <c r="BT36" s="18">
        <f t="shared" si="150"/>
        <v>1.0577953865134855</v>
      </c>
      <c r="BU36" s="23">
        <v>90000</v>
      </c>
      <c r="BV36" s="23">
        <v>63841.120000000003</v>
      </c>
      <c r="BW36" s="23">
        <v>58182.8</v>
      </c>
      <c r="BX36" s="18">
        <f t="shared" si="112"/>
        <v>0.70934577777777785</v>
      </c>
      <c r="BY36" s="18">
        <f t="shared" si="170"/>
        <v>1.0972507338938655</v>
      </c>
      <c r="BZ36" s="23">
        <v>0</v>
      </c>
      <c r="CA36" s="23">
        <v>0</v>
      </c>
      <c r="CB36" s="23"/>
      <c r="CC36" s="18" t="str">
        <f t="shared" si="155"/>
        <v xml:space="preserve"> </v>
      </c>
      <c r="CD36" s="18" t="str">
        <f t="shared" si="134"/>
        <v xml:space="preserve"> </v>
      </c>
      <c r="CE36" s="17">
        <v>0</v>
      </c>
      <c r="CF36" s="17">
        <v>0</v>
      </c>
      <c r="CG36" s="17">
        <v>0</v>
      </c>
      <c r="CH36" s="24" t="str">
        <f t="shared" si="135"/>
        <v xml:space="preserve"> </v>
      </c>
      <c r="CI36" s="18" t="str">
        <f t="shared" si="147"/>
        <v xml:space="preserve"> </v>
      </c>
      <c r="CJ36" s="23">
        <v>0</v>
      </c>
      <c r="CK36" s="23">
        <v>0</v>
      </c>
      <c r="CL36" s="23"/>
      <c r="CM36" s="18" t="str">
        <f t="shared" si="136"/>
        <v xml:space="preserve"> </v>
      </c>
      <c r="CN36" s="18" t="str">
        <f t="shared" si="137"/>
        <v xml:space="preserve"> </v>
      </c>
      <c r="CO36" s="23">
        <v>0</v>
      </c>
      <c r="CP36" s="23">
        <v>0</v>
      </c>
      <c r="CQ36" s="23"/>
      <c r="CR36" s="18" t="str">
        <f t="shared" si="138"/>
        <v xml:space="preserve"> </v>
      </c>
      <c r="CS36" s="18" t="str">
        <f t="shared" si="139"/>
        <v xml:space="preserve"> </v>
      </c>
      <c r="CT36" s="23">
        <v>0</v>
      </c>
      <c r="CU36" s="23">
        <v>0</v>
      </c>
      <c r="CV36" s="23"/>
      <c r="CW36" s="18" t="str">
        <f t="shared" si="140"/>
        <v xml:space="preserve"> </v>
      </c>
      <c r="CX36" s="18" t="str">
        <f t="shared" si="141"/>
        <v xml:space="preserve"> </v>
      </c>
      <c r="CY36" s="23">
        <v>0</v>
      </c>
      <c r="CZ36" s="23">
        <v>0</v>
      </c>
      <c r="DA36" s="23"/>
      <c r="DB36" s="18" t="str">
        <f t="shared" si="114"/>
        <v xml:space="preserve"> </v>
      </c>
      <c r="DC36" s="18" t="str">
        <f t="shared" si="142"/>
        <v xml:space="preserve"> </v>
      </c>
      <c r="DD36" s="23">
        <v>0</v>
      </c>
      <c r="DE36" s="23">
        <v>0</v>
      </c>
      <c r="DF36" s="23"/>
      <c r="DG36" s="18" t="str">
        <f t="shared" si="115"/>
        <v xml:space="preserve"> </v>
      </c>
      <c r="DH36" s="18" t="str">
        <f t="shared" si="143"/>
        <v xml:space="preserve"> </v>
      </c>
      <c r="DI36" s="23">
        <v>0</v>
      </c>
      <c r="DJ36" s="23"/>
      <c r="DK36" s="18" t="str">
        <f t="shared" si="144"/>
        <v xml:space="preserve"> </v>
      </c>
      <c r="DL36" s="23"/>
      <c r="DM36" s="23">
        <v>0</v>
      </c>
      <c r="DN36" s="23"/>
      <c r="DO36" s="18" t="str">
        <f t="shared" si="116"/>
        <v xml:space="preserve"> </v>
      </c>
      <c r="DP36" s="18" t="str">
        <f t="shared" si="145"/>
        <v xml:space="preserve"> </v>
      </c>
      <c r="DQ36" s="23">
        <v>131999.78</v>
      </c>
      <c r="DR36" s="23">
        <v>131999.78</v>
      </c>
      <c r="DS36" s="23"/>
      <c r="DT36" s="18">
        <f t="shared" si="117"/>
        <v>1</v>
      </c>
      <c r="DU36" s="18" t="str">
        <f t="shared" si="167"/>
        <v xml:space="preserve"> </v>
      </c>
    </row>
    <row r="37" spans="1:125" s="21" customFormat="1" ht="15.75" customHeight="1" outlineLevel="1" x14ac:dyDescent="0.25">
      <c r="A37" s="11">
        <v>27</v>
      </c>
      <c r="B37" s="5" t="s">
        <v>3</v>
      </c>
      <c r="C37" s="17">
        <v>33990817.689999998</v>
      </c>
      <c r="D37" s="17">
        <v>12362735.050000001</v>
      </c>
      <c r="E37" s="17">
        <v>12946599.340000002</v>
      </c>
      <c r="F37" s="18">
        <f t="shared" si="100"/>
        <v>0.36370808030420176</v>
      </c>
      <c r="G37" s="18">
        <f t="shared" si="118"/>
        <v>0.95490211176952966</v>
      </c>
      <c r="H37" s="10">
        <v>32349850</v>
      </c>
      <c r="I37" s="14">
        <v>11492810.84</v>
      </c>
      <c r="J37" s="10">
        <v>12165073.690000001</v>
      </c>
      <c r="K37" s="18">
        <f t="shared" si="101"/>
        <v>0.35526627913266984</v>
      </c>
      <c r="L37" s="18">
        <f t="shared" si="119"/>
        <v>0.94473828378428826</v>
      </c>
      <c r="M37" s="23">
        <v>9533250</v>
      </c>
      <c r="N37" s="23">
        <v>5228878.83</v>
      </c>
      <c r="O37" s="23">
        <v>4281476.4000000004</v>
      </c>
      <c r="P37" s="18">
        <f t="shared" si="102"/>
        <v>0.54848858783730625</v>
      </c>
      <c r="Q37" s="18">
        <f t="shared" si="120"/>
        <v>1.2212793768990529</v>
      </c>
      <c r="R37" s="23">
        <v>0</v>
      </c>
      <c r="S37" s="23">
        <v>0</v>
      </c>
      <c r="T37" s="23"/>
      <c r="U37" s="18" t="str">
        <f t="shared" si="103"/>
        <v xml:space="preserve"> </v>
      </c>
      <c r="V37" s="18" t="str">
        <f t="shared" si="168"/>
        <v xml:space="preserve"> </v>
      </c>
      <c r="W37" s="23">
        <v>0</v>
      </c>
      <c r="X37" s="23">
        <v>0</v>
      </c>
      <c r="Y37" s="23"/>
      <c r="Z37" s="18" t="str">
        <f t="shared" si="104"/>
        <v xml:space="preserve"> </v>
      </c>
      <c r="AA37" s="18" t="str">
        <f t="shared" si="169"/>
        <v xml:space="preserve"> </v>
      </c>
      <c r="AB37" s="23">
        <v>1700000</v>
      </c>
      <c r="AC37" s="23">
        <v>239836.74</v>
      </c>
      <c r="AD37" s="23">
        <v>254820.07</v>
      </c>
      <c r="AE37" s="18">
        <f t="shared" si="105"/>
        <v>0.14108043529411765</v>
      </c>
      <c r="AF37" s="18">
        <f t="shared" si="123"/>
        <v>0.9412003536456135</v>
      </c>
      <c r="AG37" s="23">
        <v>21100000</v>
      </c>
      <c r="AH37" s="23">
        <v>6021195.2699999996</v>
      </c>
      <c r="AI37" s="23">
        <v>7626377.2199999997</v>
      </c>
      <c r="AJ37" s="18">
        <f t="shared" si="106"/>
        <v>0.28536470473933645</v>
      </c>
      <c r="AK37" s="18">
        <f t="shared" si="124"/>
        <v>0.78952235069222021</v>
      </c>
      <c r="AL37" s="23">
        <v>16600</v>
      </c>
      <c r="AM37" s="23">
        <v>2900</v>
      </c>
      <c r="AN37" s="23">
        <v>2400</v>
      </c>
      <c r="AO37" s="18">
        <f t="shared" si="156"/>
        <v>0.1746987951807229</v>
      </c>
      <c r="AP37" s="18">
        <f t="shared" si="125"/>
        <v>1.2083333333333333</v>
      </c>
      <c r="AQ37" s="6">
        <v>1640967.69</v>
      </c>
      <c r="AR37" s="6">
        <v>869924.21</v>
      </c>
      <c r="AS37" s="6">
        <v>781525.65</v>
      </c>
      <c r="AT37" s="18">
        <f t="shared" si="107"/>
        <v>0.53012878638701288</v>
      </c>
      <c r="AU37" s="18">
        <f t="shared" si="126"/>
        <v>1.1131102478850181</v>
      </c>
      <c r="AV37" s="23">
        <v>0</v>
      </c>
      <c r="AW37" s="23">
        <v>0</v>
      </c>
      <c r="AX37" s="23"/>
      <c r="AY37" s="18" t="str">
        <f t="shared" si="108"/>
        <v xml:space="preserve"> </v>
      </c>
      <c r="AZ37" s="18" t="str">
        <f t="shared" si="127"/>
        <v xml:space="preserve"> </v>
      </c>
      <c r="BA37" s="23">
        <v>0</v>
      </c>
      <c r="BB37" s="23">
        <v>84550</v>
      </c>
      <c r="BC37" s="23"/>
      <c r="BD37" s="18" t="str">
        <f t="shared" si="128"/>
        <v xml:space="preserve"> </v>
      </c>
      <c r="BE37" s="18" t="str">
        <f t="shared" si="129"/>
        <v xml:space="preserve"> </v>
      </c>
      <c r="BF37" s="23">
        <v>0</v>
      </c>
      <c r="BG37" s="23">
        <v>16833.599999999999</v>
      </c>
      <c r="BH37" s="23">
        <v>11506.98</v>
      </c>
      <c r="BI37" s="18" t="str">
        <f t="shared" si="109"/>
        <v xml:space="preserve"> </v>
      </c>
      <c r="BJ37" s="18">
        <f t="shared" si="130"/>
        <v>1.4629033855972635</v>
      </c>
      <c r="BK37" s="23">
        <v>51300</v>
      </c>
      <c r="BL37" s="23">
        <v>41295</v>
      </c>
      <c r="BM37" s="23">
        <v>57402</v>
      </c>
      <c r="BN37" s="18">
        <f t="shared" si="154"/>
        <v>0.80497076023391811</v>
      </c>
      <c r="BO37" s="18">
        <f t="shared" si="131"/>
        <v>0.71940002090519495</v>
      </c>
      <c r="BP37" s="23">
        <v>1200000</v>
      </c>
      <c r="BQ37" s="23">
        <v>626134.92000000004</v>
      </c>
      <c r="BR37" s="23">
        <v>712616.67</v>
      </c>
      <c r="BS37" s="18">
        <f t="shared" si="110"/>
        <v>0.52177910000000005</v>
      </c>
      <c r="BT37" s="18">
        <f t="shared" si="150"/>
        <v>0.87864197732000848</v>
      </c>
      <c r="BU37" s="23">
        <v>0</v>
      </c>
      <c r="BV37" s="23">
        <v>0</v>
      </c>
      <c r="BW37" s="23"/>
      <c r="BX37" s="18" t="str">
        <f t="shared" si="112"/>
        <v xml:space="preserve"> </v>
      </c>
      <c r="BY37" s="18" t="str">
        <f t="shared" si="133"/>
        <v xml:space="preserve"> </v>
      </c>
      <c r="BZ37" s="23">
        <v>0</v>
      </c>
      <c r="CA37" s="23">
        <v>0</v>
      </c>
      <c r="CB37" s="23"/>
      <c r="CC37" s="18" t="str">
        <f t="shared" si="155"/>
        <v xml:space="preserve"> </v>
      </c>
      <c r="CD37" s="18" t="str">
        <f t="shared" si="134"/>
        <v xml:space="preserve"> </v>
      </c>
      <c r="CE37" s="17">
        <v>0</v>
      </c>
      <c r="CF37" s="17">
        <v>0</v>
      </c>
      <c r="CG37" s="17">
        <v>0</v>
      </c>
      <c r="CH37" s="24" t="str">
        <f t="shared" si="135"/>
        <v xml:space="preserve"> </v>
      </c>
      <c r="CI37" s="18" t="str">
        <f t="shared" si="147"/>
        <v xml:space="preserve"> </v>
      </c>
      <c r="CJ37" s="23">
        <v>0</v>
      </c>
      <c r="CK37" s="23">
        <v>0</v>
      </c>
      <c r="CL37" s="23"/>
      <c r="CM37" s="18" t="str">
        <f t="shared" si="136"/>
        <v xml:space="preserve"> </v>
      </c>
      <c r="CN37" s="18" t="str">
        <f t="shared" si="137"/>
        <v xml:space="preserve"> </v>
      </c>
      <c r="CO37" s="23">
        <v>0</v>
      </c>
      <c r="CP37" s="23">
        <v>0</v>
      </c>
      <c r="CQ37" s="23"/>
      <c r="CR37" s="18" t="str">
        <f t="shared" si="138"/>
        <v xml:space="preserve"> </v>
      </c>
      <c r="CS37" s="18" t="str">
        <f t="shared" si="139"/>
        <v xml:space="preserve"> </v>
      </c>
      <c r="CT37" s="23">
        <v>0</v>
      </c>
      <c r="CU37" s="23">
        <v>0</v>
      </c>
      <c r="CV37" s="23"/>
      <c r="CW37" s="18" t="str">
        <f t="shared" si="140"/>
        <v xml:space="preserve"> </v>
      </c>
      <c r="CX37" s="18" t="str">
        <f t="shared" si="141"/>
        <v xml:space="preserve"> </v>
      </c>
      <c r="CY37" s="23">
        <v>0</v>
      </c>
      <c r="CZ37" s="23">
        <v>0</v>
      </c>
      <c r="DA37" s="23"/>
      <c r="DB37" s="18" t="str">
        <f t="shared" si="114"/>
        <v xml:space="preserve"> </v>
      </c>
      <c r="DC37" s="18" t="str">
        <f t="shared" si="142"/>
        <v xml:space="preserve"> </v>
      </c>
      <c r="DD37" s="23">
        <v>0</v>
      </c>
      <c r="DE37" s="23">
        <v>0</v>
      </c>
      <c r="DF37" s="23"/>
      <c r="DG37" s="18" t="str">
        <f t="shared" si="115"/>
        <v xml:space="preserve"> </v>
      </c>
      <c r="DH37" s="18" t="str">
        <f t="shared" si="143"/>
        <v xml:space="preserve"> </v>
      </c>
      <c r="DI37" s="23">
        <v>0</v>
      </c>
      <c r="DJ37" s="23"/>
      <c r="DK37" s="18" t="str">
        <f t="shared" si="144"/>
        <v xml:space="preserve"> </v>
      </c>
      <c r="DL37" s="23"/>
      <c r="DM37" s="23">
        <v>0</v>
      </c>
      <c r="DN37" s="23"/>
      <c r="DO37" s="18" t="str">
        <f t="shared" si="116"/>
        <v xml:space="preserve"> </v>
      </c>
      <c r="DP37" s="18" t="str">
        <f t="shared" si="145"/>
        <v xml:space="preserve"> </v>
      </c>
      <c r="DQ37" s="23">
        <v>389667.69</v>
      </c>
      <c r="DR37" s="23">
        <v>101097.47</v>
      </c>
      <c r="DS37" s="23"/>
      <c r="DT37" s="18">
        <f t="shared" si="117"/>
        <v>0.2594453494463449</v>
      </c>
      <c r="DU37" s="18" t="str">
        <f t="shared" si="167"/>
        <v xml:space="preserve"> </v>
      </c>
    </row>
    <row r="38" spans="1:125" s="21" customFormat="1" ht="15.75" customHeight="1" outlineLevel="1" x14ac:dyDescent="0.25">
      <c r="A38" s="11">
        <v>28</v>
      </c>
      <c r="B38" s="5" t="s">
        <v>46</v>
      </c>
      <c r="C38" s="17">
        <v>1627638.14</v>
      </c>
      <c r="D38" s="32">
        <v>583144.11</v>
      </c>
      <c r="E38" s="17">
        <v>585362.69999999995</v>
      </c>
      <c r="F38" s="18">
        <f t="shared" ref="F38:F69" si="171">IF(D38&lt;=0," ",IF(D38/C38*100&gt;200,"СВ.200",D38/C38))</f>
        <v>0.3582762628061788</v>
      </c>
      <c r="G38" s="18">
        <f t="shared" si="118"/>
        <v>0.9962098883307734</v>
      </c>
      <c r="H38" s="10">
        <v>1403250</v>
      </c>
      <c r="I38" s="14">
        <v>402240.92000000004</v>
      </c>
      <c r="J38" s="10">
        <v>522981.19999999995</v>
      </c>
      <c r="K38" s="18">
        <f t="shared" ref="K38:K64" si="172">IF(I38&lt;=0," ",IF(I38/H38*100&gt;200,"СВ.200",I38/H38))</f>
        <v>0.2866495065027615</v>
      </c>
      <c r="L38" s="18">
        <f t="shared" si="119"/>
        <v>0.76913074504399026</v>
      </c>
      <c r="M38" s="23">
        <v>528250</v>
      </c>
      <c r="N38" s="23">
        <v>217600.63</v>
      </c>
      <c r="O38" s="23">
        <v>251762.16</v>
      </c>
      <c r="P38" s="18">
        <f t="shared" ref="P38:P64" si="173">IF(N38&lt;=0," ",IF(M38&lt;=0," ",IF(N38/M38*100&gt;200,"СВ.200",N38/M38)))</f>
        <v>0.4119273639375296</v>
      </c>
      <c r="Q38" s="18">
        <f t="shared" si="120"/>
        <v>0.8643103077920844</v>
      </c>
      <c r="R38" s="23">
        <v>0</v>
      </c>
      <c r="S38" s="23">
        <v>0</v>
      </c>
      <c r="T38" s="23"/>
      <c r="U38" s="18" t="str">
        <f t="shared" ref="U38:U64" si="174">IF(S38&lt;=0," ",IF(R38&lt;=0," ",IF(S38/R38*100&gt;200,"СВ.200",S38/R38)))</f>
        <v xml:space="preserve"> </v>
      </c>
      <c r="V38" s="18" t="str">
        <f t="shared" si="168"/>
        <v xml:space="preserve"> </v>
      </c>
      <c r="W38" s="23">
        <v>0</v>
      </c>
      <c r="X38" s="23">
        <v>0</v>
      </c>
      <c r="Y38" s="23"/>
      <c r="Z38" s="18" t="str">
        <f t="shared" ref="Z38:Z64" si="175">IF(X38&lt;=0," ",IF(W38&lt;=0," ",IF(X38/W38*100&gt;200,"СВ.200",X38/W38)))</f>
        <v xml:space="preserve"> </v>
      </c>
      <c r="AA38" s="18" t="str">
        <f t="shared" si="122"/>
        <v xml:space="preserve"> </v>
      </c>
      <c r="AB38" s="23">
        <v>105000</v>
      </c>
      <c r="AC38" s="23">
        <v>3303.12</v>
      </c>
      <c r="AD38" s="23">
        <v>11094.61</v>
      </c>
      <c r="AE38" s="18">
        <f t="shared" ref="AE38:AE64" si="176">IF(AC38&lt;=0," ",IF(AB38&lt;=0," ",IF(AC38/AB38*100&gt;200,"СВ.200",AC38/AB38)))</f>
        <v>3.1458285714285716E-2</v>
      </c>
      <c r="AF38" s="18">
        <f t="shared" si="123"/>
        <v>0.29772294835059543</v>
      </c>
      <c r="AG38" s="23">
        <v>765000</v>
      </c>
      <c r="AH38" s="23">
        <v>177687.17</v>
      </c>
      <c r="AI38" s="23">
        <v>258624.43</v>
      </c>
      <c r="AJ38" s="18">
        <f t="shared" ref="AJ38:AJ64" si="177">IF(AH38&lt;=0," ",IF(AG38&lt;=0," ",IF(AH38/AG38*100&gt;200,"СВ.200",AH38/AG38)))</f>
        <v>0.23227081045751635</v>
      </c>
      <c r="AK38" s="18">
        <f t="shared" si="124"/>
        <v>0.68704712079984098</v>
      </c>
      <c r="AL38" s="23">
        <v>5000</v>
      </c>
      <c r="AM38" s="23">
        <v>3650</v>
      </c>
      <c r="AN38" s="23">
        <v>1500</v>
      </c>
      <c r="AO38" s="18">
        <f t="shared" si="156"/>
        <v>0.73</v>
      </c>
      <c r="AP38" s="18" t="str">
        <f t="shared" si="125"/>
        <v>св.200</v>
      </c>
      <c r="AQ38" s="6">
        <v>224388.14</v>
      </c>
      <c r="AR38" s="6">
        <v>180903.19</v>
      </c>
      <c r="AS38" s="6">
        <v>62381.5</v>
      </c>
      <c r="AT38" s="18">
        <f t="shared" ref="AT38:AT64" si="178">IF(AR38&lt;=0," ",IF(AQ38&lt;=0," ",IF(AR38/AQ38*100&gt;200,"СВ.200",AR38/AQ38)))</f>
        <v>0.80620655797583596</v>
      </c>
      <c r="AU38" s="18" t="str">
        <f t="shared" si="126"/>
        <v>св.200</v>
      </c>
      <c r="AV38" s="23">
        <v>0</v>
      </c>
      <c r="AW38" s="23">
        <v>0</v>
      </c>
      <c r="AX38" s="23"/>
      <c r="AY38" s="18" t="str">
        <f t="shared" ref="AY38:AY64" si="179">IF(AW38&lt;=0," ",IF(AV38&lt;=0," ",IF(AW38/AV38*100&gt;200,"СВ.200",AW38/AV38)))</f>
        <v xml:space="preserve"> </v>
      </c>
      <c r="AZ38" s="18" t="str">
        <f t="shared" si="127"/>
        <v xml:space="preserve"> </v>
      </c>
      <c r="BA38" s="23">
        <v>0</v>
      </c>
      <c r="BB38" s="23">
        <v>0</v>
      </c>
      <c r="BC38" s="23"/>
      <c r="BD38" s="18" t="str">
        <f t="shared" si="128"/>
        <v xml:space="preserve"> </v>
      </c>
      <c r="BE38" s="18" t="str">
        <f t="shared" si="129"/>
        <v xml:space="preserve"> </v>
      </c>
      <c r="BF38" s="23">
        <v>0</v>
      </c>
      <c r="BG38" s="23">
        <v>0</v>
      </c>
      <c r="BH38" s="23"/>
      <c r="BI38" s="18" t="str">
        <f t="shared" ref="BI38:BI64" si="180">IF(BG38&lt;=0," ",IF(BF38&lt;=0," ",IF(BG38/BF38*100&gt;200,"СВ.200",BG38/BF38)))</f>
        <v xml:space="preserve"> </v>
      </c>
      <c r="BJ38" s="18" t="str">
        <f t="shared" si="130"/>
        <v xml:space="preserve"> </v>
      </c>
      <c r="BK38" s="23">
        <v>0</v>
      </c>
      <c r="BL38" s="23">
        <v>0</v>
      </c>
      <c r="BM38" s="23"/>
      <c r="BN38" s="18" t="str">
        <f t="shared" si="154"/>
        <v xml:space="preserve"> </v>
      </c>
      <c r="BO38" s="18" t="str">
        <f t="shared" si="131"/>
        <v xml:space="preserve"> </v>
      </c>
      <c r="BP38" s="23">
        <v>115000</v>
      </c>
      <c r="BQ38" s="23">
        <v>71515.05</v>
      </c>
      <c r="BR38" s="23">
        <v>62381.5</v>
      </c>
      <c r="BS38" s="18">
        <f t="shared" ref="BS38:BS64" si="181">IF(BQ38&lt;=0," ",IF(BP38&lt;=0," ",IF(BQ38/BP38*100&gt;200,"СВ.200",BQ38/BP38)))</f>
        <v>0.62187000000000003</v>
      </c>
      <c r="BT38" s="18">
        <f t="shared" si="150"/>
        <v>1.1464144017056339</v>
      </c>
      <c r="BU38" s="23">
        <v>0</v>
      </c>
      <c r="BV38" s="23">
        <v>0</v>
      </c>
      <c r="BW38" s="23"/>
      <c r="BX38" s="18" t="str">
        <f t="shared" ref="BX38:BX63" si="182">IF(BV38&lt;=0," ",IF(BU38&lt;=0," ",IF(BV38/BU38*100&gt;200,"СВ.200",BV38/BU38)))</f>
        <v xml:space="preserve"> </v>
      </c>
      <c r="BY38" s="18" t="str">
        <f t="shared" si="133"/>
        <v xml:space="preserve"> </v>
      </c>
      <c r="BZ38" s="23">
        <v>0</v>
      </c>
      <c r="CA38" s="23">
        <v>0</v>
      </c>
      <c r="CB38" s="23"/>
      <c r="CC38" s="18" t="str">
        <f t="shared" si="155"/>
        <v xml:space="preserve"> </v>
      </c>
      <c r="CD38" s="18" t="str">
        <f t="shared" si="134"/>
        <v xml:space="preserve"> </v>
      </c>
      <c r="CE38" s="17">
        <v>0</v>
      </c>
      <c r="CF38" s="17">
        <v>0</v>
      </c>
      <c r="CG38" s="17">
        <v>0</v>
      </c>
      <c r="CH38" s="24" t="str">
        <f t="shared" si="135"/>
        <v xml:space="preserve"> </v>
      </c>
      <c r="CI38" s="18" t="str">
        <f t="shared" si="147"/>
        <v xml:space="preserve"> </v>
      </c>
      <c r="CJ38" s="23">
        <v>0</v>
      </c>
      <c r="CK38" s="23">
        <v>0</v>
      </c>
      <c r="CL38" s="23"/>
      <c r="CM38" s="18" t="str">
        <f t="shared" si="136"/>
        <v xml:space="preserve"> </v>
      </c>
      <c r="CN38" s="18" t="str">
        <f t="shared" si="137"/>
        <v xml:space="preserve"> </v>
      </c>
      <c r="CO38" s="23">
        <v>0</v>
      </c>
      <c r="CP38" s="23">
        <v>0</v>
      </c>
      <c r="CQ38" s="23"/>
      <c r="CR38" s="18" t="str">
        <f t="shared" si="138"/>
        <v xml:space="preserve"> </v>
      </c>
      <c r="CS38" s="18" t="str">
        <f t="shared" si="139"/>
        <v xml:space="preserve"> </v>
      </c>
      <c r="CT38" s="23">
        <v>0</v>
      </c>
      <c r="CU38" s="23">
        <v>0</v>
      </c>
      <c r="CV38" s="23"/>
      <c r="CW38" s="18" t="str">
        <f t="shared" si="140"/>
        <v xml:space="preserve"> </v>
      </c>
      <c r="CX38" s="18" t="str">
        <f t="shared" si="141"/>
        <v xml:space="preserve"> </v>
      </c>
      <c r="CY38" s="23">
        <v>0</v>
      </c>
      <c r="CZ38" s="23">
        <v>0</v>
      </c>
      <c r="DA38" s="23"/>
      <c r="DB38" s="18" t="str">
        <f t="shared" ref="DB38:DB64" si="183">IF(CZ38&lt;=0," ",IF(CY38&lt;=0," ",IF(CZ38/CY38*100&gt;200,"СВ.200",CZ38/CY38)))</f>
        <v xml:space="preserve"> </v>
      </c>
      <c r="DC38" s="18" t="str">
        <f t="shared" si="142"/>
        <v xml:space="preserve"> </v>
      </c>
      <c r="DD38" s="23">
        <v>0</v>
      </c>
      <c r="DE38" s="23">
        <v>0</v>
      </c>
      <c r="DF38" s="23"/>
      <c r="DG38" s="18" t="str">
        <f t="shared" ref="DG38:DG64" si="184">IF(DE38&lt;=0," ",IF(DD38&lt;=0," ",IF(DE38/DD38*100&gt;200,"СВ.200",DE38/DD38)))</f>
        <v xml:space="preserve"> </v>
      </c>
      <c r="DH38" s="18" t="str">
        <f t="shared" si="143"/>
        <v xml:space="preserve"> </v>
      </c>
      <c r="DI38" s="23">
        <v>0</v>
      </c>
      <c r="DJ38" s="23"/>
      <c r="DK38" s="18" t="str">
        <f t="shared" ref="DK38:DK40" si="185">IF(DI38=0," ",IF(DI38/DJ38*100&gt;200,"св.200",DI38/DJ38))</f>
        <v xml:space="preserve"> </v>
      </c>
      <c r="DL38" s="23"/>
      <c r="DM38" s="23">
        <v>0</v>
      </c>
      <c r="DN38" s="23"/>
      <c r="DO38" s="18" t="str">
        <f t="shared" ref="DO38:DO64" si="186">IF(DM38&lt;=0," ",IF(DL38&lt;=0," ",IF(DM38/DL38*100&gt;200,"СВ.200",DM38/DL38)))</f>
        <v xml:space="preserve"> </v>
      </c>
      <c r="DP38" s="18" t="str">
        <f t="shared" si="145"/>
        <v xml:space="preserve"> </v>
      </c>
      <c r="DQ38" s="23">
        <v>109388.14</v>
      </c>
      <c r="DR38" s="23">
        <v>109388.14</v>
      </c>
      <c r="DS38" s="23"/>
      <c r="DT38" s="18">
        <f t="shared" si="117"/>
        <v>1</v>
      </c>
      <c r="DU38" s="18" t="str">
        <f t="shared" si="167"/>
        <v xml:space="preserve"> </v>
      </c>
    </row>
    <row r="39" spans="1:125" s="21" customFormat="1" ht="15.75" customHeight="1" outlineLevel="1" x14ac:dyDescent="0.25">
      <c r="A39" s="11">
        <v>29</v>
      </c>
      <c r="B39" s="5" t="s">
        <v>99</v>
      </c>
      <c r="C39" s="17">
        <v>5868998.7000000002</v>
      </c>
      <c r="D39" s="17">
        <v>2571507.11</v>
      </c>
      <c r="E39" s="17">
        <v>2818302.9</v>
      </c>
      <c r="F39" s="18">
        <f t="shared" si="171"/>
        <v>0.43815090809272111</v>
      </c>
      <c r="G39" s="18">
        <f t="shared" si="118"/>
        <v>0.9124310626796005</v>
      </c>
      <c r="H39" s="10">
        <v>4975300</v>
      </c>
      <c r="I39" s="14">
        <v>2060497.73</v>
      </c>
      <c r="J39" s="10">
        <v>2422898.56</v>
      </c>
      <c r="K39" s="18">
        <f t="shared" si="172"/>
        <v>0.4141454243965188</v>
      </c>
      <c r="L39" s="18">
        <f t="shared" si="119"/>
        <v>0.85042674258719275</v>
      </c>
      <c r="M39" s="23">
        <v>3000300</v>
      </c>
      <c r="N39" s="23">
        <v>1377349.19</v>
      </c>
      <c r="O39" s="23">
        <v>1347284.23</v>
      </c>
      <c r="P39" s="18">
        <f t="shared" si="173"/>
        <v>0.45907048961770486</v>
      </c>
      <c r="Q39" s="18">
        <f t="shared" si="120"/>
        <v>1.0223152318794677</v>
      </c>
      <c r="R39" s="23">
        <v>0</v>
      </c>
      <c r="S39" s="23">
        <v>0</v>
      </c>
      <c r="T39" s="23"/>
      <c r="U39" s="18" t="str">
        <f t="shared" si="174"/>
        <v xml:space="preserve"> </v>
      </c>
      <c r="V39" s="18" t="str">
        <f t="shared" si="168"/>
        <v xml:space="preserve"> </v>
      </c>
      <c r="W39" s="23">
        <v>0</v>
      </c>
      <c r="X39" s="23">
        <v>0</v>
      </c>
      <c r="Y39" s="23"/>
      <c r="Z39" s="18" t="str">
        <f t="shared" si="175"/>
        <v xml:space="preserve"> </v>
      </c>
      <c r="AA39" s="18" t="str">
        <f t="shared" si="122"/>
        <v xml:space="preserve"> </v>
      </c>
      <c r="AB39" s="23">
        <v>295000</v>
      </c>
      <c r="AC39" s="23">
        <v>36131.1</v>
      </c>
      <c r="AD39" s="23">
        <v>50338.04</v>
      </c>
      <c r="AE39" s="18">
        <f t="shared" si="176"/>
        <v>0.12247830508474576</v>
      </c>
      <c r="AF39" s="18">
        <f t="shared" si="123"/>
        <v>0.71776930528085714</v>
      </c>
      <c r="AG39" s="23">
        <v>1680000</v>
      </c>
      <c r="AH39" s="23">
        <v>647017.43999999994</v>
      </c>
      <c r="AI39" s="23">
        <v>1025276.29</v>
      </c>
      <c r="AJ39" s="18">
        <f t="shared" si="177"/>
        <v>0.38512942857142851</v>
      </c>
      <c r="AK39" s="18">
        <f t="shared" si="124"/>
        <v>0.63106642210559649</v>
      </c>
      <c r="AL39" s="23">
        <v>0</v>
      </c>
      <c r="AM39" s="23">
        <v>0</v>
      </c>
      <c r="AN39" s="23"/>
      <c r="AO39" s="18" t="str">
        <f t="shared" si="156"/>
        <v xml:space="preserve"> </v>
      </c>
      <c r="AP39" s="18" t="str">
        <f t="shared" si="125"/>
        <v xml:space="preserve"> </v>
      </c>
      <c r="AQ39" s="6">
        <v>893698.7</v>
      </c>
      <c r="AR39" s="6">
        <v>511009.38</v>
      </c>
      <c r="AS39" s="6">
        <v>395404.33999999997</v>
      </c>
      <c r="AT39" s="18">
        <f t="shared" si="178"/>
        <v>0.57179156688937782</v>
      </c>
      <c r="AU39" s="18">
        <f t="shared" si="126"/>
        <v>1.2923717023439856</v>
      </c>
      <c r="AV39" s="23">
        <v>0</v>
      </c>
      <c r="AW39" s="23">
        <v>0</v>
      </c>
      <c r="AX39" s="23"/>
      <c r="AY39" s="18" t="str">
        <f t="shared" si="179"/>
        <v xml:space="preserve"> </v>
      </c>
      <c r="AZ39" s="18" t="str">
        <f t="shared" si="127"/>
        <v xml:space="preserve"> </v>
      </c>
      <c r="BA39" s="23">
        <v>0</v>
      </c>
      <c r="BB39" s="23">
        <v>0</v>
      </c>
      <c r="BC39" s="23"/>
      <c r="BD39" s="18" t="str">
        <f t="shared" si="128"/>
        <v xml:space="preserve"> </v>
      </c>
      <c r="BE39" s="18" t="str">
        <f t="shared" si="129"/>
        <v xml:space="preserve"> </v>
      </c>
      <c r="BF39" s="23">
        <v>218400</v>
      </c>
      <c r="BG39" s="23">
        <v>75000</v>
      </c>
      <c r="BH39" s="23">
        <v>106000</v>
      </c>
      <c r="BI39" s="18">
        <f t="shared" si="180"/>
        <v>0.34340659340659341</v>
      </c>
      <c r="BJ39" s="18">
        <f t="shared" si="130"/>
        <v>0.70754716981132071</v>
      </c>
      <c r="BK39" s="23">
        <v>0</v>
      </c>
      <c r="BL39" s="23">
        <v>0</v>
      </c>
      <c r="BM39" s="23">
        <v>0</v>
      </c>
      <c r="BN39" s="18" t="str">
        <f t="shared" si="154"/>
        <v xml:space="preserve"> </v>
      </c>
      <c r="BO39" s="18" t="str">
        <f>IF(BL39=0," ",IF(BL39/BM39*100&gt;200,"св.200",BL39/BM39))</f>
        <v xml:space="preserve"> </v>
      </c>
      <c r="BP39" s="23">
        <v>485000</v>
      </c>
      <c r="BQ39" s="23">
        <v>229098.37</v>
      </c>
      <c r="BR39" s="23">
        <v>222274.69</v>
      </c>
      <c r="BS39" s="18">
        <f t="shared" si="181"/>
        <v>0.47236777319587631</v>
      </c>
      <c r="BT39" s="18">
        <f t="shared" si="150"/>
        <v>1.0306993117390018</v>
      </c>
      <c r="BU39" s="23">
        <v>110000</v>
      </c>
      <c r="BV39" s="23">
        <v>166751.73000000001</v>
      </c>
      <c r="BW39" s="23">
        <v>67131.06</v>
      </c>
      <c r="BX39" s="18">
        <f t="shared" si="182"/>
        <v>1.5159248181818183</v>
      </c>
      <c r="BY39" s="18" t="str">
        <f t="shared" si="133"/>
        <v>св.200</v>
      </c>
      <c r="BZ39" s="23">
        <v>0</v>
      </c>
      <c r="CA39" s="23">
        <v>0</v>
      </c>
      <c r="CB39" s="23"/>
      <c r="CC39" s="18" t="str">
        <f t="shared" si="155"/>
        <v xml:space="preserve"> </v>
      </c>
      <c r="CD39" s="18" t="str">
        <f t="shared" si="134"/>
        <v xml:space="preserve"> </v>
      </c>
      <c r="CE39" s="17">
        <v>0</v>
      </c>
      <c r="CF39" s="17">
        <v>0</v>
      </c>
      <c r="CG39" s="17">
        <v>0</v>
      </c>
      <c r="CH39" s="24" t="str">
        <f t="shared" si="135"/>
        <v xml:space="preserve"> </v>
      </c>
      <c r="CI39" s="18" t="str">
        <f t="shared" si="147"/>
        <v xml:space="preserve"> </v>
      </c>
      <c r="CJ39" s="23">
        <v>0</v>
      </c>
      <c r="CK39" s="23">
        <v>0</v>
      </c>
      <c r="CL39" s="23"/>
      <c r="CM39" s="18" t="str">
        <f t="shared" si="136"/>
        <v xml:space="preserve"> </v>
      </c>
      <c r="CN39" s="18" t="str">
        <f t="shared" si="137"/>
        <v xml:space="preserve"> </v>
      </c>
      <c r="CO39" s="23">
        <v>0</v>
      </c>
      <c r="CP39" s="23">
        <v>0</v>
      </c>
      <c r="CQ39" s="23"/>
      <c r="CR39" s="18" t="str">
        <f t="shared" si="138"/>
        <v xml:space="preserve"> </v>
      </c>
      <c r="CS39" s="18" t="str">
        <f t="shared" si="139"/>
        <v xml:space="preserve"> </v>
      </c>
      <c r="CT39" s="23">
        <v>0</v>
      </c>
      <c r="CU39" s="23">
        <v>0</v>
      </c>
      <c r="CV39" s="23"/>
      <c r="CW39" s="18" t="str">
        <f t="shared" si="140"/>
        <v xml:space="preserve"> </v>
      </c>
      <c r="CX39" s="18" t="str">
        <f t="shared" si="141"/>
        <v xml:space="preserve"> </v>
      </c>
      <c r="CY39" s="23">
        <v>0</v>
      </c>
      <c r="CZ39" s="23">
        <v>0</v>
      </c>
      <c r="DA39" s="23"/>
      <c r="DB39" s="18" t="str">
        <f t="shared" si="183"/>
        <v xml:space="preserve"> </v>
      </c>
      <c r="DC39" s="18" t="str">
        <f t="shared" si="142"/>
        <v xml:space="preserve"> </v>
      </c>
      <c r="DD39" s="23">
        <v>0</v>
      </c>
      <c r="DE39" s="23">
        <v>0</v>
      </c>
      <c r="DF39" s="23">
        <v>499.93</v>
      </c>
      <c r="DG39" s="18" t="str">
        <f t="shared" si="184"/>
        <v xml:space="preserve"> </v>
      </c>
      <c r="DH39" s="18">
        <f t="shared" si="143"/>
        <v>0</v>
      </c>
      <c r="DI39" s="23">
        <v>40159.279999999999</v>
      </c>
      <c r="DJ39" s="23">
        <v>-501.34</v>
      </c>
      <c r="DK39" s="18"/>
      <c r="DL39" s="23"/>
      <c r="DM39" s="23">
        <v>0</v>
      </c>
      <c r="DN39" s="23"/>
      <c r="DO39" s="18" t="str">
        <f t="shared" si="186"/>
        <v xml:space="preserve"> </v>
      </c>
      <c r="DP39" s="18" t="str">
        <f t="shared" si="145"/>
        <v xml:space="preserve"> </v>
      </c>
      <c r="DQ39" s="23">
        <v>80298.7</v>
      </c>
      <c r="DR39" s="23">
        <v>0</v>
      </c>
      <c r="DS39" s="23"/>
      <c r="DT39" s="18" t="str">
        <f t="shared" si="117"/>
        <v xml:space="preserve"> </v>
      </c>
      <c r="DU39" s="18" t="str">
        <f t="shared" si="167"/>
        <v xml:space="preserve"> </v>
      </c>
    </row>
    <row r="40" spans="1:125" s="21" customFormat="1" ht="15.75" customHeight="1" outlineLevel="1" x14ac:dyDescent="0.25">
      <c r="A40" s="11">
        <v>30</v>
      </c>
      <c r="B40" s="5" t="s">
        <v>4</v>
      </c>
      <c r="C40" s="17">
        <v>1258446.6000000001</v>
      </c>
      <c r="D40" s="17">
        <v>474103.89</v>
      </c>
      <c r="E40" s="17">
        <v>652664.87</v>
      </c>
      <c r="F40" s="18">
        <f t="shared" si="171"/>
        <v>0.37673739195608297</v>
      </c>
      <c r="G40" s="18">
        <f t="shared" si="118"/>
        <v>0.72641245422018808</v>
      </c>
      <c r="H40" s="10">
        <v>714100</v>
      </c>
      <c r="I40" s="14">
        <v>217774.96</v>
      </c>
      <c r="J40" s="10">
        <v>350376.10000000003</v>
      </c>
      <c r="K40" s="18">
        <f t="shared" si="172"/>
        <v>0.30496423470102224</v>
      </c>
      <c r="L40" s="18">
        <f t="shared" si="119"/>
        <v>0.62154627555932029</v>
      </c>
      <c r="M40" s="23">
        <v>171100</v>
      </c>
      <c r="N40" s="23">
        <v>87191.679999999993</v>
      </c>
      <c r="O40" s="23">
        <v>84224.16</v>
      </c>
      <c r="P40" s="18">
        <f t="shared" si="173"/>
        <v>0.50959485680888361</v>
      </c>
      <c r="Q40" s="18">
        <f t="shared" si="120"/>
        <v>1.0352335956808592</v>
      </c>
      <c r="R40" s="23">
        <v>0</v>
      </c>
      <c r="S40" s="23">
        <v>0</v>
      </c>
      <c r="T40" s="23"/>
      <c r="U40" s="18" t="str">
        <f t="shared" si="174"/>
        <v xml:space="preserve"> </v>
      </c>
      <c r="V40" s="18" t="str">
        <f t="shared" si="168"/>
        <v xml:space="preserve"> </v>
      </c>
      <c r="W40" s="23">
        <v>0</v>
      </c>
      <c r="X40" s="23">
        <v>0</v>
      </c>
      <c r="Y40" s="23"/>
      <c r="Z40" s="18" t="str">
        <f t="shared" si="175"/>
        <v xml:space="preserve"> </v>
      </c>
      <c r="AA40" s="18" t="str">
        <f t="shared" si="122"/>
        <v xml:space="preserve"> </v>
      </c>
      <c r="AB40" s="23">
        <v>72000</v>
      </c>
      <c r="AC40" s="23">
        <v>18049.63</v>
      </c>
      <c r="AD40" s="23">
        <v>3648.46</v>
      </c>
      <c r="AE40" s="18">
        <f t="shared" si="176"/>
        <v>0.25068930555555557</v>
      </c>
      <c r="AF40" s="18" t="str">
        <f t="shared" si="123"/>
        <v>св.200</v>
      </c>
      <c r="AG40" s="23">
        <v>470000</v>
      </c>
      <c r="AH40" s="23">
        <v>112433.65</v>
      </c>
      <c r="AI40" s="23">
        <v>261803.48</v>
      </c>
      <c r="AJ40" s="18">
        <f t="shared" si="177"/>
        <v>0.23922053191489359</v>
      </c>
      <c r="AK40" s="18">
        <f t="shared" si="124"/>
        <v>0.42945819513170713</v>
      </c>
      <c r="AL40" s="23">
        <v>1000</v>
      </c>
      <c r="AM40" s="23">
        <v>100</v>
      </c>
      <c r="AN40" s="23">
        <v>700</v>
      </c>
      <c r="AO40" s="18">
        <f t="shared" si="156"/>
        <v>0.1</v>
      </c>
      <c r="AP40" s="18">
        <f t="shared" si="125"/>
        <v>0.14285714285714285</v>
      </c>
      <c r="AQ40" s="6">
        <v>544346.6</v>
      </c>
      <c r="AR40" s="6">
        <v>256328.93</v>
      </c>
      <c r="AS40" s="6">
        <v>302288.76999999996</v>
      </c>
      <c r="AT40" s="18">
        <f t="shared" si="178"/>
        <v>0.47089286495038274</v>
      </c>
      <c r="AU40" s="18">
        <f t="shared" si="126"/>
        <v>0.84796047832011767</v>
      </c>
      <c r="AV40" s="23">
        <v>0</v>
      </c>
      <c r="AW40" s="23">
        <v>0</v>
      </c>
      <c r="AX40" s="23"/>
      <c r="AY40" s="18" t="str">
        <f t="shared" si="179"/>
        <v xml:space="preserve"> </v>
      </c>
      <c r="AZ40" s="18" t="str">
        <f t="shared" si="127"/>
        <v xml:space="preserve"> </v>
      </c>
      <c r="BA40" s="23">
        <v>0</v>
      </c>
      <c r="BB40" s="23">
        <v>1883.45</v>
      </c>
      <c r="BC40" s="23"/>
      <c r="BD40" s="18" t="str">
        <f t="shared" si="128"/>
        <v xml:space="preserve"> </v>
      </c>
      <c r="BE40" s="18" t="str">
        <f t="shared" si="129"/>
        <v xml:space="preserve"> </v>
      </c>
      <c r="BF40" s="23">
        <v>0</v>
      </c>
      <c r="BG40" s="23">
        <v>2091</v>
      </c>
      <c r="BH40" s="23"/>
      <c r="BI40" s="18" t="str">
        <f t="shared" si="180"/>
        <v xml:space="preserve"> </v>
      </c>
      <c r="BJ40" s="18" t="str">
        <f t="shared" si="130"/>
        <v xml:space="preserve"> </v>
      </c>
      <c r="BK40" s="23">
        <v>3400</v>
      </c>
      <c r="BL40" s="23">
        <v>0</v>
      </c>
      <c r="BM40" s="23">
        <v>2800</v>
      </c>
      <c r="BN40" s="18" t="str">
        <f>IF(BL40&lt;=0," ",IF(BK40&lt;=0," ",IF(BL40/BK40*100&gt;200,"СВ.200",BL40/BK40)))</f>
        <v xml:space="preserve"> </v>
      </c>
      <c r="BO40" s="18">
        <f t="shared" si="131"/>
        <v>0</v>
      </c>
      <c r="BP40" s="23">
        <v>210000</v>
      </c>
      <c r="BQ40" s="23">
        <v>146752.85</v>
      </c>
      <c r="BR40" s="23">
        <v>104424.78</v>
      </c>
      <c r="BS40" s="18">
        <f t="shared" si="181"/>
        <v>0.69882309523809527</v>
      </c>
      <c r="BT40" s="18">
        <f t="shared" si="150"/>
        <v>1.4053450723094654</v>
      </c>
      <c r="BU40" s="23">
        <v>226000</v>
      </c>
      <c r="BV40" s="23">
        <v>105601.63</v>
      </c>
      <c r="BW40" s="23">
        <v>115721.07</v>
      </c>
      <c r="BX40" s="18">
        <f t="shared" si="182"/>
        <v>0.46726384955752215</v>
      </c>
      <c r="BY40" s="18">
        <f t="shared" si="133"/>
        <v>0.91255317635759847</v>
      </c>
      <c r="BZ40" s="23">
        <v>0</v>
      </c>
      <c r="CA40" s="23">
        <v>0</v>
      </c>
      <c r="CB40" s="23"/>
      <c r="CC40" s="18" t="str">
        <f t="shared" si="155"/>
        <v xml:space="preserve"> </v>
      </c>
      <c r="CD40" s="18" t="str">
        <f t="shared" si="134"/>
        <v xml:space="preserve"> </v>
      </c>
      <c r="CE40" s="17">
        <v>0</v>
      </c>
      <c r="CF40" s="17">
        <v>0</v>
      </c>
      <c r="CG40" s="17">
        <v>78840</v>
      </c>
      <c r="CH40" s="24" t="str">
        <f t="shared" si="135"/>
        <v xml:space="preserve"> </v>
      </c>
      <c r="CI40" s="18">
        <f t="shared" si="147"/>
        <v>0</v>
      </c>
      <c r="CJ40" s="23">
        <v>0</v>
      </c>
      <c r="CK40" s="23">
        <v>0</v>
      </c>
      <c r="CL40" s="23"/>
      <c r="CM40" s="18" t="str">
        <f t="shared" si="136"/>
        <v xml:space="preserve"> </v>
      </c>
      <c r="CN40" s="18" t="str">
        <f t="shared" si="137"/>
        <v xml:space="preserve"> </v>
      </c>
      <c r="CO40" s="23">
        <v>0</v>
      </c>
      <c r="CP40" s="23">
        <v>0</v>
      </c>
      <c r="CQ40" s="23">
        <v>78840</v>
      </c>
      <c r="CR40" s="18" t="str">
        <f t="shared" si="138"/>
        <v xml:space="preserve"> </v>
      </c>
      <c r="CS40" s="18">
        <f t="shared" si="139"/>
        <v>0</v>
      </c>
      <c r="CT40" s="23">
        <v>0</v>
      </c>
      <c r="CU40" s="23">
        <v>0</v>
      </c>
      <c r="CV40" s="23"/>
      <c r="CW40" s="18" t="str">
        <f t="shared" si="140"/>
        <v xml:space="preserve"> </v>
      </c>
      <c r="CX40" s="18" t="str">
        <f t="shared" si="141"/>
        <v xml:space="preserve"> </v>
      </c>
      <c r="CY40" s="23">
        <v>0</v>
      </c>
      <c r="CZ40" s="23">
        <v>0</v>
      </c>
      <c r="DA40" s="23"/>
      <c r="DB40" s="18" t="str">
        <f t="shared" si="183"/>
        <v xml:space="preserve"> </v>
      </c>
      <c r="DC40" s="18" t="str">
        <f t="shared" si="142"/>
        <v xml:space="preserve"> </v>
      </c>
      <c r="DD40" s="23">
        <v>0</v>
      </c>
      <c r="DE40" s="23">
        <v>0</v>
      </c>
      <c r="DF40" s="23"/>
      <c r="DG40" s="18" t="str">
        <f t="shared" si="184"/>
        <v xml:space="preserve"> </v>
      </c>
      <c r="DH40" s="18" t="str">
        <f t="shared" si="143"/>
        <v xml:space="preserve"> </v>
      </c>
      <c r="DI40" s="23">
        <v>0</v>
      </c>
      <c r="DJ40" s="23">
        <v>502.92</v>
      </c>
      <c r="DK40" s="18" t="str">
        <f t="shared" si="185"/>
        <v xml:space="preserve"> </v>
      </c>
      <c r="DL40" s="23"/>
      <c r="DM40" s="23">
        <v>0</v>
      </c>
      <c r="DN40" s="23"/>
      <c r="DO40" s="18" t="str">
        <f t="shared" si="186"/>
        <v xml:space="preserve"> </v>
      </c>
      <c r="DP40" s="18" t="str">
        <f t="shared" si="145"/>
        <v xml:space="preserve"> </v>
      </c>
      <c r="DQ40" s="23">
        <v>104946.6</v>
      </c>
      <c r="DR40" s="23">
        <v>0</v>
      </c>
      <c r="DS40" s="23"/>
      <c r="DT40" s="18" t="str">
        <f t="shared" si="117"/>
        <v xml:space="preserve"> </v>
      </c>
      <c r="DU40" s="18" t="str">
        <f t="shared" si="167"/>
        <v xml:space="preserve"> </v>
      </c>
    </row>
    <row r="41" spans="1:125" s="21" customFormat="1" ht="16.5" customHeight="1" outlineLevel="1" x14ac:dyDescent="0.25">
      <c r="A41" s="11">
        <v>31</v>
      </c>
      <c r="B41" s="5" t="s">
        <v>98</v>
      </c>
      <c r="C41" s="17">
        <v>2059418</v>
      </c>
      <c r="D41" s="17">
        <v>1320158.71</v>
      </c>
      <c r="E41" s="17">
        <v>1015363.05</v>
      </c>
      <c r="F41" s="18">
        <f t="shared" si="171"/>
        <v>0.64103485062284582</v>
      </c>
      <c r="G41" s="18">
        <f t="shared" si="118"/>
        <v>1.300183919436501</v>
      </c>
      <c r="H41" s="10">
        <v>1761500</v>
      </c>
      <c r="I41" s="14">
        <v>619530.72</v>
      </c>
      <c r="J41" s="10">
        <v>715938.63</v>
      </c>
      <c r="K41" s="18">
        <f t="shared" si="172"/>
        <v>0.35170634118648875</v>
      </c>
      <c r="L41" s="18">
        <f t="shared" si="119"/>
        <v>0.86534053903474939</v>
      </c>
      <c r="M41" s="23">
        <v>606500</v>
      </c>
      <c r="N41" s="23">
        <v>157603.19</v>
      </c>
      <c r="O41" s="23">
        <v>268675.19</v>
      </c>
      <c r="P41" s="18">
        <f t="shared" si="173"/>
        <v>0.25985686727122836</v>
      </c>
      <c r="Q41" s="18">
        <f t="shared" si="120"/>
        <v>0.5865937602947261</v>
      </c>
      <c r="R41" s="23">
        <v>0</v>
      </c>
      <c r="S41" s="23">
        <v>0</v>
      </c>
      <c r="T41" s="23"/>
      <c r="U41" s="18" t="str">
        <f t="shared" si="174"/>
        <v xml:space="preserve"> </v>
      </c>
      <c r="V41" s="18" t="str">
        <f t="shared" si="168"/>
        <v xml:space="preserve"> </v>
      </c>
      <c r="W41" s="23">
        <v>0</v>
      </c>
      <c r="X41" s="23">
        <v>0</v>
      </c>
      <c r="Y41" s="23"/>
      <c r="Z41" s="18" t="str">
        <f t="shared" si="175"/>
        <v xml:space="preserve"> </v>
      </c>
      <c r="AA41" s="18" t="str">
        <f t="shared" si="122"/>
        <v xml:space="preserve"> </v>
      </c>
      <c r="AB41" s="23">
        <v>205000</v>
      </c>
      <c r="AC41" s="23">
        <v>12038.68</v>
      </c>
      <c r="AD41" s="23">
        <v>27911.18</v>
      </c>
      <c r="AE41" s="18">
        <f t="shared" si="176"/>
        <v>5.8725268292682931E-2</v>
      </c>
      <c r="AF41" s="18">
        <f t="shared" si="123"/>
        <v>0.4313210691916286</v>
      </c>
      <c r="AG41" s="23">
        <v>950000</v>
      </c>
      <c r="AH41" s="23">
        <v>449888.85</v>
      </c>
      <c r="AI41" s="23">
        <v>419352.26</v>
      </c>
      <c r="AJ41" s="18">
        <f t="shared" si="177"/>
        <v>0.47356721052631578</v>
      </c>
      <c r="AK41" s="18">
        <f>IF(AI41&lt;=0," ",IF(AH41/AI41*100&gt;200,"св.200",AH41/AI41))</f>
        <v>1.072818470085269</v>
      </c>
      <c r="AL41" s="23">
        <v>0</v>
      </c>
      <c r="AM41" s="23">
        <v>0</v>
      </c>
      <c r="AN41" s="23"/>
      <c r="AO41" s="18" t="str">
        <f t="shared" si="156"/>
        <v xml:space="preserve"> </v>
      </c>
      <c r="AP41" s="18" t="str">
        <f t="shared" si="125"/>
        <v xml:space="preserve"> </v>
      </c>
      <c r="AQ41" s="6">
        <v>297918</v>
      </c>
      <c r="AR41" s="6">
        <v>700627.99</v>
      </c>
      <c r="AS41" s="6">
        <v>299424.42</v>
      </c>
      <c r="AT41" s="18" t="str">
        <f t="shared" si="178"/>
        <v>СВ.200</v>
      </c>
      <c r="AU41" s="18" t="str">
        <f t="shared" si="126"/>
        <v>св.200</v>
      </c>
      <c r="AV41" s="23">
        <v>0</v>
      </c>
      <c r="AW41" s="23">
        <v>0</v>
      </c>
      <c r="AX41" s="23"/>
      <c r="AY41" s="18" t="str">
        <f t="shared" si="179"/>
        <v xml:space="preserve"> </v>
      </c>
      <c r="AZ41" s="18" t="str">
        <f t="shared" si="127"/>
        <v xml:space="preserve"> </v>
      </c>
      <c r="BA41" s="23">
        <v>0</v>
      </c>
      <c r="BB41" s="23">
        <v>0</v>
      </c>
      <c r="BC41" s="23"/>
      <c r="BD41" s="18" t="str">
        <f t="shared" si="128"/>
        <v xml:space="preserve"> </v>
      </c>
      <c r="BE41" s="18" t="str">
        <f t="shared" si="129"/>
        <v xml:space="preserve"> </v>
      </c>
      <c r="BF41" s="23">
        <v>0</v>
      </c>
      <c r="BG41" s="23">
        <v>0</v>
      </c>
      <c r="BH41" s="23"/>
      <c r="BI41" s="18" t="str">
        <f t="shared" si="180"/>
        <v xml:space="preserve"> </v>
      </c>
      <c r="BJ41" s="18" t="str">
        <f t="shared" si="130"/>
        <v xml:space="preserve"> </v>
      </c>
      <c r="BK41" s="23">
        <v>0</v>
      </c>
      <c r="BL41" s="23">
        <v>0</v>
      </c>
      <c r="BM41" s="23"/>
      <c r="BN41" s="18" t="str">
        <f t="shared" si="154"/>
        <v xml:space="preserve"> </v>
      </c>
      <c r="BO41" s="18" t="str">
        <f t="shared" si="131"/>
        <v xml:space="preserve"> </v>
      </c>
      <c r="BP41" s="23">
        <v>200000</v>
      </c>
      <c r="BQ41" s="23">
        <v>157402.94</v>
      </c>
      <c r="BR41" s="23">
        <v>205794.09</v>
      </c>
      <c r="BS41" s="18">
        <f t="shared" si="181"/>
        <v>0.78701470000000007</v>
      </c>
      <c r="BT41" s="18">
        <f t="shared" si="150"/>
        <v>0.7648564640510328</v>
      </c>
      <c r="BU41" s="23">
        <v>0</v>
      </c>
      <c r="BV41" s="23">
        <v>3586.27</v>
      </c>
      <c r="BW41" s="23">
        <v>7644.33</v>
      </c>
      <c r="BX41" s="18" t="str">
        <f t="shared" si="182"/>
        <v xml:space="preserve"> </v>
      </c>
      <c r="BY41" s="18">
        <f t="shared" si="133"/>
        <v>0.46914118045662601</v>
      </c>
      <c r="BZ41" s="23">
        <v>0</v>
      </c>
      <c r="CA41" s="23">
        <v>540000</v>
      </c>
      <c r="CB41" s="23"/>
      <c r="CC41" s="18" t="str">
        <f t="shared" si="155"/>
        <v xml:space="preserve"> </v>
      </c>
      <c r="CD41" s="18" t="str">
        <f t="shared" si="134"/>
        <v xml:space="preserve"> </v>
      </c>
      <c r="CE41" s="17">
        <v>0</v>
      </c>
      <c r="CF41" s="17">
        <v>0</v>
      </c>
      <c r="CG41" s="17">
        <v>0</v>
      </c>
      <c r="CH41" s="24" t="str">
        <f t="shared" si="135"/>
        <v xml:space="preserve"> </v>
      </c>
      <c r="CI41" s="18" t="str">
        <f t="shared" si="147"/>
        <v xml:space="preserve"> </v>
      </c>
      <c r="CJ41" s="23">
        <v>0</v>
      </c>
      <c r="CK41" s="23">
        <v>0</v>
      </c>
      <c r="CL41" s="23"/>
      <c r="CM41" s="18" t="str">
        <f t="shared" si="136"/>
        <v xml:space="preserve"> </v>
      </c>
      <c r="CN41" s="18" t="str">
        <f t="shared" si="137"/>
        <v xml:space="preserve"> </v>
      </c>
      <c r="CO41" s="23">
        <v>0</v>
      </c>
      <c r="CP41" s="23">
        <v>0</v>
      </c>
      <c r="CQ41" s="23"/>
      <c r="CR41" s="18" t="str">
        <f t="shared" si="138"/>
        <v xml:space="preserve"> </v>
      </c>
      <c r="CS41" s="18" t="str">
        <f t="shared" si="139"/>
        <v xml:space="preserve"> </v>
      </c>
      <c r="CT41" s="23">
        <v>0</v>
      </c>
      <c r="CU41" s="23">
        <v>0</v>
      </c>
      <c r="CV41" s="23"/>
      <c r="CW41" s="18" t="str">
        <f t="shared" si="140"/>
        <v xml:space="preserve"> </v>
      </c>
      <c r="CX41" s="18" t="str">
        <f t="shared" si="141"/>
        <v xml:space="preserve"> </v>
      </c>
      <c r="CY41" s="23">
        <v>0</v>
      </c>
      <c r="CZ41" s="23">
        <v>0</v>
      </c>
      <c r="DA41" s="23"/>
      <c r="DB41" s="18" t="str">
        <f t="shared" si="183"/>
        <v xml:space="preserve"> </v>
      </c>
      <c r="DC41" s="18" t="str">
        <f t="shared" si="142"/>
        <v xml:space="preserve"> </v>
      </c>
      <c r="DD41" s="23">
        <v>0</v>
      </c>
      <c r="DE41" s="23">
        <v>0</v>
      </c>
      <c r="DF41" s="23">
        <v>86829.46</v>
      </c>
      <c r="DG41" s="18" t="str">
        <f t="shared" si="184"/>
        <v xml:space="preserve"> </v>
      </c>
      <c r="DH41" s="18">
        <f t="shared" si="143"/>
        <v>0</v>
      </c>
      <c r="DI41" s="23">
        <v>-361.22</v>
      </c>
      <c r="DJ41" s="23">
        <v>-843.46</v>
      </c>
      <c r="DK41" s="18"/>
      <c r="DL41" s="23"/>
      <c r="DM41" s="23">
        <v>0</v>
      </c>
      <c r="DN41" s="23"/>
      <c r="DO41" s="18" t="str">
        <f t="shared" si="186"/>
        <v xml:space="preserve"> </v>
      </c>
      <c r="DP41" s="18" t="str">
        <f t="shared" si="145"/>
        <v xml:space="preserve"> </v>
      </c>
      <c r="DQ41" s="23">
        <v>97918</v>
      </c>
      <c r="DR41" s="23">
        <v>0</v>
      </c>
      <c r="DS41" s="23"/>
      <c r="DT41" s="18" t="str">
        <f t="shared" si="117"/>
        <v xml:space="preserve"> </v>
      </c>
      <c r="DU41" s="18" t="str">
        <f t="shared" si="167"/>
        <v xml:space="preserve"> </v>
      </c>
    </row>
    <row r="42" spans="1:125" s="38" customFormat="1" ht="32.1" customHeight="1" x14ac:dyDescent="0.25">
      <c r="A42" s="12"/>
      <c r="B42" s="4" t="s">
        <v>126</v>
      </c>
      <c r="C42" s="20">
        <v>29616306.27</v>
      </c>
      <c r="D42" s="20">
        <v>13559754.689999999</v>
      </c>
      <c r="E42" s="20">
        <v>15479797.729999999</v>
      </c>
      <c r="F42" s="16">
        <f t="shared" si="171"/>
        <v>0.45784759808941561</v>
      </c>
      <c r="G42" s="16">
        <f t="shared" si="118"/>
        <v>0.87596459117298819</v>
      </c>
      <c r="H42" s="15">
        <v>25133860</v>
      </c>
      <c r="I42" s="29">
        <v>10576047.119999999</v>
      </c>
      <c r="J42" s="15">
        <v>9790509.0499999989</v>
      </c>
      <c r="K42" s="16">
        <f t="shared" si="172"/>
        <v>0.42078881317871586</v>
      </c>
      <c r="L42" s="16">
        <f t="shared" si="119"/>
        <v>1.0802346503116711</v>
      </c>
      <c r="M42" s="15">
        <v>18155000</v>
      </c>
      <c r="N42" s="15">
        <v>8194918.1399999997</v>
      </c>
      <c r="O42" s="15">
        <v>7538409.8799999999</v>
      </c>
      <c r="P42" s="16">
        <f t="shared" si="173"/>
        <v>0.45138629248141005</v>
      </c>
      <c r="Q42" s="16">
        <f t="shared" si="120"/>
        <v>1.0870884271949404</v>
      </c>
      <c r="R42" s="15">
        <v>1499060</v>
      </c>
      <c r="S42" s="15">
        <v>816896.65</v>
      </c>
      <c r="T42" s="15">
        <v>783614.87</v>
      </c>
      <c r="U42" s="16">
        <f t="shared" si="174"/>
        <v>0.54493926193748088</v>
      </c>
      <c r="V42" s="16">
        <f t="shared" si="121"/>
        <v>1.0424721138842095</v>
      </c>
      <c r="W42" s="15">
        <v>450000</v>
      </c>
      <c r="X42" s="15">
        <v>225131.5</v>
      </c>
      <c r="Y42" s="15">
        <v>190033.86</v>
      </c>
      <c r="Z42" s="16">
        <f t="shared" si="175"/>
        <v>0.50029222222222225</v>
      </c>
      <c r="AA42" s="16">
        <f t="shared" si="122"/>
        <v>1.1846915070819486</v>
      </c>
      <c r="AB42" s="15">
        <v>665000</v>
      </c>
      <c r="AC42" s="15">
        <v>68444.439999999988</v>
      </c>
      <c r="AD42" s="15">
        <v>125020.15999999999</v>
      </c>
      <c r="AE42" s="16">
        <f t="shared" si="176"/>
        <v>0.10292396992481201</v>
      </c>
      <c r="AF42" s="16">
        <f t="shared" si="123"/>
        <v>0.5474672244860348</v>
      </c>
      <c r="AG42" s="15">
        <v>4355500</v>
      </c>
      <c r="AH42" s="15">
        <v>1473636.6</v>
      </c>
      <c r="AI42" s="15">
        <v>1151280.28</v>
      </c>
      <c r="AJ42" s="16">
        <f t="shared" si="177"/>
        <v>0.33833924922511771</v>
      </c>
      <c r="AK42" s="16">
        <f t="shared" si="124"/>
        <v>1.2799981252176056</v>
      </c>
      <c r="AL42" s="15">
        <v>9300</v>
      </c>
      <c r="AM42" s="15">
        <v>2100</v>
      </c>
      <c r="AN42" s="15">
        <v>2150</v>
      </c>
      <c r="AO42" s="16">
        <f t="shared" si="156"/>
        <v>0.22580645161290322</v>
      </c>
      <c r="AP42" s="16">
        <f t="shared" si="125"/>
        <v>0.97674418604651159</v>
      </c>
      <c r="AQ42" s="15">
        <v>4482446.2700000005</v>
      </c>
      <c r="AR42" s="15">
        <v>2983707.5700000008</v>
      </c>
      <c r="AS42" s="15">
        <v>5689288.6799999997</v>
      </c>
      <c r="AT42" s="16">
        <f t="shared" si="178"/>
        <v>0.66564268488153022</v>
      </c>
      <c r="AU42" s="16">
        <f t="shared" si="126"/>
        <v>0.52444299064817379</v>
      </c>
      <c r="AV42" s="15">
        <v>436000</v>
      </c>
      <c r="AW42" s="15">
        <v>112315.75</v>
      </c>
      <c r="AX42" s="15">
        <v>256146.69</v>
      </c>
      <c r="AY42" s="16">
        <f t="shared" si="179"/>
        <v>0.25760493119266054</v>
      </c>
      <c r="AZ42" s="16">
        <f t="shared" si="127"/>
        <v>0.43848214474292052</v>
      </c>
      <c r="BA42" s="15">
        <v>58114.8</v>
      </c>
      <c r="BB42" s="15">
        <v>0</v>
      </c>
      <c r="BC42" s="15">
        <v>0</v>
      </c>
      <c r="BD42" s="16" t="str">
        <f t="shared" si="128"/>
        <v xml:space="preserve"> </v>
      </c>
      <c r="BE42" s="16" t="str">
        <f t="shared" si="129"/>
        <v xml:space="preserve"> </v>
      </c>
      <c r="BF42" s="15">
        <v>304610</v>
      </c>
      <c r="BG42" s="15">
        <v>193833.40000000002</v>
      </c>
      <c r="BH42" s="15">
        <v>173238.41</v>
      </c>
      <c r="BI42" s="16">
        <f t="shared" si="180"/>
        <v>0.63633301598765646</v>
      </c>
      <c r="BJ42" s="16">
        <f t="shared" si="130"/>
        <v>1.1188823540922594</v>
      </c>
      <c r="BK42" s="15">
        <v>0</v>
      </c>
      <c r="BL42" s="15">
        <v>0</v>
      </c>
      <c r="BM42" s="15">
        <v>0</v>
      </c>
      <c r="BN42" s="16" t="str">
        <f t="shared" si="154"/>
        <v xml:space="preserve"> </v>
      </c>
      <c r="BO42" s="16" t="str">
        <f t="shared" si="131"/>
        <v xml:space="preserve"> </v>
      </c>
      <c r="BP42" s="15">
        <v>0</v>
      </c>
      <c r="BQ42" s="15">
        <v>0</v>
      </c>
      <c r="BR42" s="15">
        <v>0</v>
      </c>
      <c r="BS42" s="16" t="str">
        <f t="shared" si="181"/>
        <v xml:space="preserve"> </v>
      </c>
      <c r="BT42" s="16" t="str">
        <f t="shared" si="150"/>
        <v xml:space="preserve"> </v>
      </c>
      <c r="BU42" s="15">
        <v>295890</v>
      </c>
      <c r="BV42" s="15">
        <v>272809.53000000003</v>
      </c>
      <c r="BW42" s="15">
        <v>158912.16</v>
      </c>
      <c r="BX42" s="16">
        <f t="shared" si="182"/>
        <v>0.92199645138396036</v>
      </c>
      <c r="BY42" s="16">
        <f t="shared" si="133"/>
        <v>1.7167316207897496</v>
      </c>
      <c r="BZ42" s="15">
        <v>0</v>
      </c>
      <c r="CA42" s="15">
        <v>0</v>
      </c>
      <c r="CB42" s="15">
        <v>0</v>
      </c>
      <c r="CC42" s="16" t="str">
        <f t="shared" si="155"/>
        <v xml:space="preserve"> </v>
      </c>
      <c r="CD42" s="16" t="str">
        <f t="shared" si="134"/>
        <v xml:space="preserve"> </v>
      </c>
      <c r="CE42" s="20">
        <v>3153844.6</v>
      </c>
      <c r="CF42" s="20">
        <v>2236785.0700000003</v>
      </c>
      <c r="CG42" s="20">
        <v>5053416.03</v>
      </c>
      <c r="CH42" s="16">
        <f t="shared" si="135"/>
        <v>0.70922488381323556</v>
      </c>
      <c r="CI42" s="16">
        <f t="shared" si="147"/>
        <v>0.44262832442869349</v>
      </c>
      <c r="CJ42" s="15">
        <v>250000</v>
      </c>
      <c r="CK42" s="15">
        <v>72884.75</v>
      </c>
      <c r="CL42" s="15">
        <v>154431.03</v>
      </c>
      <c r="CM42" s="16">
        <f t="shared" si="136"/>
        <v>0.29153899999999999</v>
      </c>
      <c r="CN42" s="16">
        <f t="shared" si="137"/>
        <v>0.471956639802247</v>
      </c>
      <c r="CO42" s="15">
        <v>2903844.6</v>
      </c>
      <c r="CP42" s="15">
        <v>2163900.3200000003</v>
      </c>
      <c r="CQ42" s="15">
        <v>4898985</v>
      </c>
      <c r="CR42" s="16">
        <f t="shared" si="138"/>
        <v>0.74518461490673438</v>
      </c>
      <c r="CS42" s="16">
        <f t="shared" si="139"/>
        <v>0.44170380599246584</v>
      </c>
      <c r="CT42" s="15">
        <v>0</v>
      </c>
      <c r="CU42" s="15">
        <v>0</v>
      </c>
      <c r="CV42" s="15">
        <v>0</v>
      </c>
      <c r="CW42" s="30" t="str">
        <f t="shared" si="140"/>
        <v xml:space="preserve"> </v>
      </c>
      <c r="CX42" s="30" t="str">
        <f t="shared" si="141"/>
        <v xml:space="preserve"> </v>
      </c>
      <c r="CY42" s="15">
        <v>88300</v>
      </c>
      <c r="CZ42" s="15">
        <v>32276.95</v>
      </c>
      <c r="DA42" s="15">
        <v>0</v>
      </c>
      <c r="DB42" s="16">
        <f t="shared" si="183"/>
        <v>0.3655373725934315</v>
      </c>
      <c r="DC42" s="16" t="str">
        <f t="shared" si="142"/>
        <v xml:space="preserve"> </v>
      </c>
      <c r="DD42" s="15">
        <v>0</v>
      </c>
      <c r="DE42" s="15">
        <v>0</v>
      </c>
      <c r="DF42" s="15">
        <v>12525.39</v>
      </c>
      <c r="DG42" s="16" t="str">
        <f t="shared" si="184"/>
        <v xml:space="preserve"> </v>
      </c>
      <c r="DH42" s="16">
        <f t="shared" si="143"/>
        <v>0</v>
      </c>
      <c r="DI42" s="15">
        <v>0</v>
      </c>
      <c r="DJ42" s="15">
        <v>0</v>
      </c>
      <c r="DK42" s="16" t="str">
        <f t="shared" si="144"/>
        <v xml:space="preserve"> </v>
      </c>
      <c r="DL42" s="15">
        <f>SUM(DL43:DL47)</f>
        <v>0</v>
      </c>
      <c r="DM42" s="15">
        <v>0</v>
      </c>
      <c r="DN42" s="15">
        <v>0</v>
      </c>
      <c r="DO42" s="16" t="str">
        <f t="shared" si="186"/>
        <v xml:space="preserve"> </v>
      </c>
      <c r="DP42" s="16" t="str">
        <f t="shared" si="145"/>
        <v xml:space="preserve"> </v>
      </c>
      <c r="DQ42" s="15">
        <f>DQ43+DQ44+DQ45+DQ46+DQ47</f>
        <v>145686.87</v>
      </c>
      <c r="DR42" s="15">
        <f>DR43+DR44+DR45+DR46+DR47</f>
        <v>135686.87</v>
      </c>
      <c r="DS42" s="15">
        <v>35050</v>
      </c>
      <c r="DT42" s="16">
        <f t="shared" si="117"/>
        <v>0.93135963453672932</v>
      </c>
      <c r="DU42" s="16" t="str">
        <f t="shared" si="167"/>
        <v>св.200</v>
      </c>
    </row>
    <row r="43" spans="1:125" s="39" customFormat="1" ht="15.75" customHeight="1" outlineLevel="1" x14ac:dyDescent="0.25">
      <c r="A43" s="11">
        <f>31+1</f>
        <v>32</v>
      </c>
      <c r="B43" s="5" t="s">
        <v>112</v>
      </c>
      <c r="C43" s="17">
        <v>21741360</v>
      </c>
      <c r="D43" s="17">
        <v>9812166.3599999994</v>
      </c>
      <c r="E43" s="17">
        <v>13942697.239999998</v>
      </c>
      <c r="F43" s="18">
        <f t="shared" si="171"/>
        <v>0.45131336586119725</v>
      </c>
      <c r="G43" s="18">
        <f t="shared" si="118"/>
        <v>0.70374951066498237</v>
      </c>
      <c r="H43" s="10">
        <v>20634060</v>
      </c>
      <c r="I43" s="14">
        <v>9316404.6899999995</v>
      </c>
      <c r="J43" s="10">
        <v>8454753.7399999984</v>
      </c>
      <c r="K43" s="18">
        <f t="shared" si="172"/>
        <v>0.45150613548666618</v>
      </c>
      <c r="L43" s="18">
        <f t="shared" si="119"/>
        <v>1.101913193038784</v>
      </c>
      <c r="M43" s="23">
        <v>17000000</v>
      </c>
      <c r="N43" s="23">
        <v>7693411.6299999999</v>
      </c>
      <c r="O43" s="23">
        <v>6948197.2199999997</v>
      </c>
      <c r="P43" s="18">
        <f t="shared" si="173"/>
        <v>0.45255362529411763</v>
      </c>
      <c r="Q43" s="18">
        <f t="shared" si="120"/>
        <v>1.1072529155987314</v>
      </c>
      <c r="R43" s="23">
        <v>1499060</v>
      </c>
      <c r="S43" s="23">
        <v>816896.65</v>
      </c>
      <c r="T43" s="23">
        <v>783614.87</v>
      </c>
      <c r="U43" s="18">
        <f t="shared" si="174"/>
        <v>0.54493926193748088</v>
      </c>
      <c r="V43" s="18">
        <f t="shared" si="121"/>
        <v>1.0424721138842095</v>
      </c>
      <c r="W43" s="23">
        <v>350000</v>
      </c>
      <c r="X43" s="23">
        <v>159938.5</v>
      </c>
      <c r="Y43" s="23">
        <v>165999.87</v>
      </c>
      <c r="Z43" s="18">
        <f t="shared" si="175"/>
        <v>0.45696714285714285</v>
      </c>
      <c r="AA43" s="18">
        <f t="shared" si="122"/>
        <v>0.96348569429602571</v>
      </c>
      <c r="AB43" s="23">
        <v>500000</v>
      </c>
      <c r="AC43" s="23">
        <v>55373.71</v>
      </c>
      <c r="AD43" s="23">
        <v>99196.84</v>
      </c>
      <c r="AE43" s="18">
        <f t="shared" si="176"/>
        <v>0.11074742</v>
      </c>
      <c r="AF43" s="18">
        <f t="shared" si="123"/>
        <v>0.55822050379830646</v>
      </c>
      <c r="AG43" s="23">
        <v>1285000</v>
      </c>
      <c r="AH43" s="23">
        <v>796555.32</v>
      </c>
      <c r="AI43" s="23">
        <v>457744.94</v>
      </c>
      <c r="AJ43" s="18">
        <f>IF(AH43&lt;=0," ",IF(AG43&lt;=0," ",IF(AH43/AG43*100&gt;200,"СВ.200",AH43/AG43)))</f>
        <v>0.61988740856031121</v>
      </c>
      <c r="AK43" s="18">
        <f t="shared" si="124"/>
        <v>1.7401728569626569</v>
      </c>
      <c r="AL43" s="23">
        <v>0</v>
      </c>
      <c r="AM43" s="23">
        <v>0</v>
      </c>
      <c r="AN43" s="23"/>
      <c r="AO43" s="18" t="str">
        <f t="shared" si="156"/>
        <v xml:space="preserve"> </v>
      </c>
      <c r="AP43" s="18" t="str">
        <f t="shared" si="125"/>
        <v xml:space="preserve"> </v>
      </c>
      <c r="AQ43" s="6">
        <v>1107300</v>
      </c>
      <c r="AR43" s="6">
        <v>495761.67</v>
      </c>
      <c r="AS43" s="6">
        <v>5487943.5</v>
      </c>
      <c r="AT43" s="18">
        <f t="shared" si="178"/>
        <v>0.44772118667027905</v>
      </c>
      <c r="AU43" s="18">
        <f t="shared" si="126"/>
        <v>9.0336511299724573E-2</v>
      </c>
      <c r="AV43" s="23">
        <v>436000</v>
      </c>
      <c r="AW43" s="23">
        <v>112315.75</v>
      </c>
      <c r="AX43" s="23">
        <v>256146.69</v>
      </c>
      <c r="AY43" s="18">
        <f t="shared" si="179"/>
        <v>0.25760493119266054</v>
      </c>
      <c r="AZ43" s="18">
        <f t="shared" si="127"/>
        <v>0.43848214474292052</v>
      </c>
      <c r="BA43" s="23">
        <v>0</v>
      </c>
      <c r="BB43" s="23">
        <v>0</v>
      </c>
      <c r="BC43" s="23"/>
      <c r="BD43" s="18" t="str">
        <f t="shared" si="128"/>
        <v xml:space="preserve"> </v>
      </c>
      <c r="BE43" s="18" t="str">
        <f t="shared" si="129"/>
        <v xml:space="preserve"> </v>
      </c>
      <c r="BF43" s="23">
        <v>52000</v>
      </c>
      <c r="BG43" s="23">
        <v>14027.92</v>
      </c>
      <c r="BH43" s="23">
        <v>31578.29</v>
      </c>
      <c r="BI43" s="18">
        <f t="shared" si="180"/>
        <v>0.26976769230769232</v>
      </c>
      <c r="BJ43" s="18">
        <f>IF(BG43=0," ",IF(BG43/BH43*100&gt;200,"св.200",BG43/BH43))</f>
        <v>0.44422671398609614</v>
      </c>
      <c r="BK43" s="23">
        <v>0</v>
      </c>
      <c r="BL43" s="23">
        <v>0</v>
      </c>
      <c r="BM43" s="23"/>
      <c r="BN43" s="18"/>
      <c r="BO43" s="18" t="str">
        <f t="shared" si="131"/>
        <v xml:space="preserve"> </v>
      </c>
      <c r="BP43" s="23">
        <v>0</v>
      </c>
      <c r="BQ43" s="23">
        <v>0</v>
      </c>
      <c r="BR43" s="23"/>
      <c r="BS43" s="18" t="str">
        <f t="shared" si="181"/>
        <v xml:space="preserve"> </v>
      </c>
      <c r="BT43" s="18" t="str">
        <f t="shared" si="150"/>
        <v xml:space="preserve"> </v>
      </c>
      <c r="BU43" s="23">
        <v>230000</v>
      </c>
      <c r="BV43" s="23">
        <v>213256.3</v>
      </c>
      <c r="BW43" s="23">
        <v>134277.1</v>
      </c>
      <c r="BX43" s="18">
        <f t="shared" si="182"/>
        <v>0.92720130434782599</v>
      </c>
      <c r="BY43" s="18">
        <f t="shared" si="133"/>
        <v>1.5881807098902194</v>
      </c>
      <c r="BZ43" s="23">
        <v>0</v>
      </c>
      <c r="CA43" s="23">
        <v>0</v>
      </c>
      <c r="CB43" s="23"/>
      <c r="CC43" s="18" t="str">
        <f t="shared" si="155"/>
        <v xml:space="preserve"> </v>
      </c>
      <c r="CD43" s="18" t="str">
        <f t="shared" si="134"/>
        <v xml:space="preserve"> </v>
      </c>
      <c r="CE43" s="17">
        <v>250000</v>
      </c>
      <c r="CF43" s="17">
        <v>72884.75</v>
      </c>
      <c r="CG43" s="17">
        <v>5053416.03</v>
      </c>
      <c r="CH43" s="24">
        <f t="shared" si="135"/>
        <v>0.29153899999999999</v>
      </c>
      <c r="CI43" s="18">
        <f t="shared" si="147"/>
        <v>1.4422867535012747E-2</v>
      </c>
      <c r="CJ43" s="23">
        <v>250000</v>
      </c>
      <c r="CK43" s="23">
        <v>72884.75</v>
      </c>
      <c r="CL43" s="23">
        <v>154431.03</v>
      </c>
      <c r="CM43" s="18">
        <f t="shared" si="136"/>
        <v>0.29153899999999999</v>
      </c>
      <c r="CN43" s="18">
        <f t="shared" si="137"/>
        <v>0.471956639802247</v>
      </c>
      <c r="CO43" s="23">
        <v>0</v>
      </c>
      <c r="CP43" s="23">
        <v>0</v>
      </c>
      <c r="CQ43" s="23">
        <v>4898985</v>
      </c>
      <c r="CR43" s="18" t="str">
        <f t="shared" si="138"/>
        <v xml:space="preserve"> </v>
      </c>
      <c r="CS43" s="18">
        <f t="shared" si="139"/>
        <v>0</v>
      </c>
      <c r="CT43" s="23">
        <v>0</v>
      </c>
      <c r="CU43" s="23">
        <v>0</v>
      </c>
      <c r="CV43" s="23"/>
      <c r="CW43" s="18" t="str">
        <f t="shared" si="140"/>
        <v xml:space="preserve"> </v>
      </c>
      <c r="CX43" s="18" t="str">
        <f t="shared" si="141"/>
        <v xml:space="preserve"> </v>
      </c>
      <c r="CY43" s="23">
        <v>88300</v>
      </c>
      <c r="CZ43" s="23">
        <v>32276.95</v>
      </c>
      <c r="DA43" s="23"/>
      <c r="DB43" s="18">
        <f t="shared" si="183"/>
        <v>0.3655373725934315</v>
      </c>
      <c r="DC43" s="18" t="str">
        <f t="shared" si="142"/>
        <v xml:space="preserve"> </v>
      </c>
      <c r="DD43" s="23">
        <v>0</v>
      </c>
      <c r="DE43" s="23">
        <v>0</v>
      </c>
      <c r="DF43" s="23">
        <v>12525.39</v>
      </c>
      <c r="DG43" s="18" t="str">
        <f t="shared" si="184"/>
        <v xml:space="preserve"> </v>
      </c>
      <c r="DH43" s="18">
        <f t="shared" si="143"/>
        <v>0</v>
      </c>
      <c r="DI43" s="23">
        <v>0</v>
      </c>
      <c r="DJ43" s="23"/>
      <c r="DK43" s="18" t="str">
        <f t="shared" si="144"/>
        <v xml:space="preserve"> </v>
      </c>
      <c r="DL43" s="23"/>
      <c r="DM43" s="23">
        <v>0</v>
      </c>
      <c r="DN43" s="23"/>
      <c r="DO43" s="18" t="str">
        <f t="shared" si="186"/>
        <v xml:space="preserve"> </v>
      </c>
      <c r="DP43" s="18" t="str">
        <f t="shared" si="145"/>
        <v xml:space="preserve"> </v>
      </c>
      <c r="DQ43" s="23">
        <v>51000</v>
      </c>
      <c r="DR43" s="23">
        <v>51000</v>
      </c>
      <c r="DS43" s="23"/>
      <c r="DT43" s="18">
        <f t="shared" si="117"/>
        <v>1</v>
      </c>
      <c r="DU43" s="18" t="str">
        <f t="shared" si="167"/>
        <v xml:space="preserve"> </v>
      </c>
    </row>
    <row r="44" spans="1:125" s="39" customFormat="1" ht="15.75" customHeight="1" outlineLevel="1" x14ac:dyDescent="0.25">
      <c r="A44" s="11">
        <f>A43+1</f>
        <v>33</v>
      </c>
      <c r="B44" s="5" t="s">
        <v>111</v>
      </c>
      <c r="C44" s="17">
        <v>5105584.47</v>
      </c>
      <c r="D44" s="17">
        <v>2698304.56</v>
      </c>
      <c r="E44" s="17">
        <v>946864.75</v>
      </c>
      <c r="F44" s="18">
        <f t="shared" si="171"/>
        <v>0.52850062041966372</v>
      </c>
      <c r="G44" s="18" t="str">
        <f t="shared" si="118"/>
        <v>св.200</v>
      </c>
      <c r="H44" s="10">
        <v>2588000</v>
      </c>
      <c r="I44" s="14">
        <v>907103.89</v>
      </c>
      <c r="J44" s="10">
        <v>848404.63</v>
      </c>
      <c r="K44" s="18">
        <f t="shared" si="172"/>
        <v>0.35050382148377124</v>
      </c>
      <c r="L44" s="18">
        <f t="shared" si="119"/>
        <v>1.0691878119524172</v>
      </c>
      <c r="M44" s="23">
        <v>1000000</v>
      </c>
      <c r="N44" s="23">
        <v>434763.28</v>
      </c>
      <c r="O44" s="23">
        <v>518572.86</v>
      </c>
      <c r="P44" s="18">
        <f t="shared" si="173"/>
        <v>0.43476328000000003</v>
      </c>
      <c r="Q44" s="18">
        <f t="shared" si="120"/>
        <v>0.83838417614064886</v>
      </c>
      <c r="R44" s="23">
        <v>0</v>
      </c>
      <c r="S44" s="23">
        <v>0</v>
      </c>
      <c r="T44" s="23"/>
      <c r="U44" s="18" t="str">
        <f t="shared" si="174"/>
        <v xml:space="preserve"> </v>
      </c>
      <c r="V44" s="18" t="str">
        <f t="shared" ref="V44:V47" si="187">IF(S44=0," ",IF(S44/T44*100&gt;200,"св.200",S44/T44))</f>
        <v xml:space="preserve"> </v>
      </c>
      <c r="W44" s="23">
        <v>100000</v>
      </c>
      <c r="X44" s="23">
        <v>65193</v>
      </c>
      <c r="Y44" s="23">
        <v>24033.99</v>
      </c>
      <c r="Z44" s="18">
        <f t="shared" si="175"/>
        <v>0.65193000000000001</v>
      </c>
      <c r="AA44" s="18" t="str">
        <f t="shared" si="122"/>
        <v>св.200</v>
      </c>
      <c r="AB44" s="23">
        <v>65000</v>
      </c>
      <c r="AC44" s="23">
        <v>7191.67</v>
      </c>
      <c r="AD44" s="23">
        <v>4031.77</v>
      </c>
      <c r="AE44" s="18">
        <f t="shared" si="176"/>
        <v>0.11064107692307693</v>
      </c>
      <c r="AF44" s="18">
        <f t="shared" si="123"/>
        <v>1.7837500651078806</v>
      </c>
      <c r="AG44" s="23">
        <v>1420000</v>
      </c>
      <c r="AH44" s="23">
        <v>397765.03</v>
      </c>
      <c r="AI44" s="23">
        <v>300416.01</v>
      </c>
      <c r="AJ44" s="18">
        <f>IF(AH44&lt;=0," ",IF(AG44&lt;=0," ",IF(AH44/AG44*100&gt;200,"СВ.200",AH44/AG44)))</f>
        <v>0.28011621830985917</v>
      </c>
      <c r="AK44" s="18">
        <f t="shared" si="124"/>
        <v>1.3240473768358751</v>
      </c>
      <c r="AL44" s="23">
        <v>3000</v>
      </c>
      <c r="AM44" s="23">
        <v>1500</v>
      </c>
      <c r="AN44" s="23">
        <v>1350</v>
      </c>
      <c r="AO44" s="18">
        <f t="shared" si="156"/>
        <v>0.5</v>
      </c>
      <c r="AP44" s="18">
        <f t="shared" si="125"/>
        <v>1.1111111111111112</v>
      </c>
      <c r="AQ44" s="6">
        <v>2517584.4700000002</v>
      </c>
      <c r="AR44" s="6">
        <v>1791200.6700000002</v>
      </c>
      <c r="AS44" s="6">
        <v>98460.12</v>
      </c>
      <c r="AT44" s="18">
        <f t="shared" si="178"/>
        <v>0.7114758973707842</v>
      </c>
      <c r="AU44" s="18" t="str">
        <f t="shared" si="126"/>
        <v>св.200</v>
      </c>
      <c r="AV44" s="23">
        <v>0</v>
      </c>
      <c r="AW44" s="23">
        <v>0</v>
      </c>
      <c r="AX44" s="23"/>
      <c r="AY44" s="18" t="str">
        <f t="shared" si="179"/>
        <v xml:space="preserve"> </v>
      </c>
      <c r="AZ44" s="18" t="str">
        <f t="shared" si="127"/>
        <v xml:space="preserve"> </v>
      </c>
      <c r="BA44" s="23">
        <v>0</v>
      </c>
      <c r="BB44" s="23">
        <v>0</v>
      </c>
      <c r="BC44" s="23"/>
      <c r="BD44" s="18" t="str">
        <f t="shared" si="128"/>
        <v xml:space="preserve"> </v>
      </c>
      <c r="BE44" s="18" t="str">
        <f t="shared" si="129"/>
        <v xml:space="preserve"> </v>
      </c>
      <c r="BF44" s="23">
        <v>160000</v>
      </c>
      <c r="BG44" s="23">
        <v>136605.48000000001</v>
      </c>
      <c r="BH44" s="23">
        <v>98460.12</v>
      </c>
      <c r="BI44" s="18">
        <f t="shared" si="180"/>
        <v>0.85378425000000002</v>
      </c>
      <c r="BJ44" s="18">
        <f t="shared" si="130"/>
        <v>1.3874193937606416</v>
      </c>
      <c r="BK44" s="23">
        <v>0</v>
      </c>
      <c r="BL44" s="23">
        <v>0</v>
      </c>
      <c r="BM44" s="23"/>
      <c r="BN44" s="18"/>
      <c r="BO44" s="18" t="str">
        <f t="shared" si="131"/>
        <v xml:space="preserve"> </v>
      </c>
      <c r="BP44" s="23">
        <v>0</v>
      </c>
      <c r="BQ44" s="23">
        <v>0</v>
      </c>
      <c r="BR44" s="23"/>
      <c r="BS44" s="18" t="str">
        <f t="shared" si="181"/>
        <v xml:space="preserve"> </v>
      </c>
      <c r="BT44" s="18" t="str">
        <f t="shared" si="150"/>
        <v xml:space="preserve"> </v>
      </c>
      <c r="BU44" s="23">
        <v>0</v>
      </c>
      <c r="BV44" s="23">
        <v>0</v>
      </c>
      <c r="BW44" s="23"/>
      <c r="BX44" s="18" t="str">
        <f t="shared" si="182"/>
        <v xml:space="preserve"> </v>
      </c>
      <c r="BY44" s="18" t="str">
        <f t="shared" si="133"/>
        <v xml:space="preserve"> </v>
      </c>
      <c r="BZ44" s="23">
        <v>0</v>
      </c>
      <c r="CA44" s="23">
        <v>0</v>
      </c>
      <c r="CB44" s="23"/>
      <c r="CC44" s="18" t="str">
        <f t="shared" si="155"/>
        <v xml:space="preserve"> </v>
      </c>
      <c r="CD44" s="18" t="str">
        <f t="shared" si="134"/>
        <v xml:space="preserve"> </v>
      </c>
      <c r="CE44" s="17">
        <v>2343297.6</v>
      </c>
      <c r="CF44" s="17">
        <v>1640308.32</v>
      </c>
      <c r="CG44" s="17">
        <v>0</v>
      </c>
      <c r="CH44" s="24">
        <f t="shared" si="135"/>
        <v>0.7</v>
      </c>
      <c r="CI44" s="18" t="str">
        <f t="shared" si="147"/>
        <v xml:space="preserve"> </v>
      </c>
      <c r="CJ44" s="23">
        <v>0</v>
      </c>
      <c r="CK44" s="23">
        <v>0</v>
      </c>
      <c r="CL44" s="23"/>
      <c r="CM44" s="18" t="str">
        <f t="shared" si="136"/>
        <v xml:space="preserve"> </v>
      </c>
      <c r="CN44" s="18" t="str">
        <f t="shared" si="137"/>
        <v xml:space="preserve"> </v>
      </c>
      <c r="CO44" s="23">
        <v>2343297.6</v>
      </c>
      <c r="CP44" s="23">
        <v>1640308.32</v>
      </c>
      <c r="CQ44" s="23"/>
      <c r="CR44" s="18">
        <f t="shared" si="138"/>
        <v>0.7</v>
      </c>
      <c r="CS44" s="18" t="str">
        <f t="shared" si="139"/>
        <v xml:space="preserve"> </v>
      </c>
      <c r="CT44" s="23">
        <v>0</v>
      </c>
      <c r="CU44" s="23">
        <v>0</v>
      </c>
      <c r="CV44" s="23"/>
      <c r="CW44" s="18" t="str">
        <f t="shared" si="140"/>
        <v xml:space="preserve"> </v>
      </c>
      <c r="CX44" s="18" t="str">
        <f t="shared" si="141"/>
        <v xml:space="preserve"> </v>
      </c>
      <c r="CY44" s="23">
        <v>0</v>
      </c>
      <c r="CZ44" s="23">
        <v>0</v>
      </c>
      <c r="DA44" s="23"/>
      <c r="DB44" s="18" t="str">
        <f t="shared" si="183"/>
        <v xml:space="preserve"> </v>
      </c>
      <c r="DC44" s="18" t="str">
        <f t="shared" si="142"/>
        <v xml:space="preserve"> </v>
      </c>
      <c r="DD44" s="23">
        <v>0</v>
      </c>
      <c r="DE44" s="23">
        <v>0</v>
      </c>
      <c r="DF44" s="23"/>
      <c r="DG44" s="18" t="str">
        <f t="shared" si="184"/>
        <v xml:space="preserve"> </v>
      </c>
      <c r="DH44" s="18" t="str">
        <f t="shared" si="143"/>
        <v xml:space="preserve"> </v>
      </c>
      <c r="DI44" s="23">
        <v>0</v>
      </c>
      <c r="DJ44" s="23"/>
      <c r="DK44" s="18" t="str">
        <f t="shared" si="144"/>
        <v xml:space="preserve"> </v>
      </c>
      <c r="DL44" s="23"/>
      <c r="DM44" s="23">
        <v>0</v>
      </c>
      <c r="DN44" s="23"/>
      <c r="DO44" s="18" t="str">
        <f t="shared" si="186"/>
        <v xml:space="preserve"> </v>
      </c>
      <c r="DP44" s="18" t="str">
        <f t="shared" si="145"/>
        <v xml:space="preserve"> </v>
      </c>
      <c r="DQ44" s="23">
        <v>14286.87</v>
      </c>
      <c r="DR44" s="23">
        <v>14286.87</v>
      </c>
      <c r="DS44" s="23"/>
      <c r="DT44" s="18">
        <f t="shared" si="117"/>
        <v>1</v>
      </c>
      <c r="DU44" s="18" t="str">
        <f t="shared" si="167"/>
        <v xml:space="preserve"> </v>
      </c>
    </row>
    <row r="45" spans="1:125" s="39" customFormat="1" ht="15.75" customHeight="1" outlineLevel="1" x14ac:dyDescent="0.25">
      <c r="A45" s="11">
        <f t="shared" ref="A45:A47" si="188">A44+1</f>
        <v>34</v>
      </c>
      <c r="B45" s="5" t="s">
        <v>17</v>
      </c>
      <c r="C45" s="17">
        <v>841714.8</v>
      </c>
      <c r="D45" s="17">
        <v>223108.93</v>
      </c>
      <c r="E45" s="17">
        <v>269784.57999999996</v>
      </c>
      <c r="F45" s="18">
        <f t="shared" si="171"/>
        <v>0.26506475827679399</v>
      </c>
      <c r="G45" s="18">
        <f t="shared" si="118"/>
        <v>0.82698918522326226</v>
      </c>
      <c r="H45" s="10">
        <v>652000</v>
      </c>
      <c r="I45" s="14">
        <v>134598.93</v>
      </c>
      <c r="J45" s="10">
        <v>222184.58</v>
      </c>
      <c r="K45" s="18">
        <f t="shared" si="172"/>
        <v>0.20644007668711656</v>
      </c>
      <c r="L45" s="18">
        <f t="shared" si="119"/>
        <v>0.60579780108952652</v>
      </c>
      <c r="M45" s="23">
        <v>90000</v>
      </c>
      <c r="N45" s="23">
        <v>38661.78</v>
      </c>
      <c r="O45" s="23">
        <v>40149.65</v>
      </c>
      <c r="P45" s="18">
        <f t="shared" si="173"/>
        <v>0.42957533333333331</v>
      </c>
      <c r="Q45" s="18">
        <f t="shared" si="120"/>
        <v>0.96294189364041771</v>
      </c>
      <c r="R45" s="23">
        <v>0</v>
      </c>
      <c r="S45" s="23">
        <v>0</v>
      </c>
      <c r="T45" s="23"/>
      <c r="U45" s="18" t="str">
        <f t="shared" si="174"/>
        <v xml:space="preserve"> </v>
      </c>
      <c r="V45" s="18" t="str">
        <f t="shared" si="187"/>
        <v xml:space="preserve"> </v>
      </c>
      <c r="W45" s="23">
        <v>0</v>
      </c>
      <c r="X45" s="23">
        <v>0</v>
      </c>
      <c r="Y45" s="23"/>
      <c r="Z45" s="18" t="str">
        <f t="shared" si="175"/>
        <v xml:space="preserve"> </v>
      </c>
      <c r="AA45" s="18" t="str">
        <f t="shared" si="122"/>
        <v xml:space="preserve"> </v>
      </c>
      <c r="AB45" s="23">
        <v>35000</v>
      </c>
      <c r="AC45" s="23">
        <v>3056.19</v>
      </c>
      <c r="AD45" s="23">
        <v>3458.84</v>
      </c>
      <c r="AE45" s="18">
        <f t="shared" si="176"/>
        <v>8.7319714285714292E-2</v>
      </c>
      <c r="AF45" s="18">
        <f t="shared" si="123"/>
        <v>0.88358813937620706</v>
      </c>
      <c r="AG45" s="23">
        <v>526700</v>
      </c>
      <c r="AH45" s="23">
        <v>92580.96</v>
      </c>
      <c r="AI45" s="23">
        <v>177876.09</v>
      </c>
      <c r="AJ45" s="18">
        <f t="shared" si="177"/>
        <v>0.17577550787924817</v>
      </c>
      <c r="AK45" s="18">
        <f t="shared" si="124"/>
        <v>0.52048007126758866</v>
      </c>
      <c r="AL45" s="23">
        <v>300</v>
      </c>
      <c r="AM45" s="23">
        <v>300</v>
      </c>
      <c r="AN45" s="23">
        <v>700</v>
      </c>
      <c r="AO45" s="18">
        <f t="shared" si="156"/>
        <v>1</v>
      </c>
      <c r="AP45" s="18">
        <f t="shared" si="125"/>
        <v>0.42857142857142855</v>
      </c>
      <c r="AQ45" s="6">
        <v>189714.8</v>
      </c>
      <c r="AR45" s="6">
        <v>88510</v>
      </c>
      <c r="AS45" s="6">
        <v>47600</v>
      </c>
      <c r="AT45" s="18">
        <f t="shared" si="178"/>
        <v>0.4665424099753947</v>
      </c>
      <c r="AU45" s="18">
        <f t="shared" si="126"/>
        <v>1.8594537815126051</v>
      </c>
      <c r="AV45" s="23">
        <v>0</v>
      </c>
      <c r="AW45" s="23">
        <v>0</v>
      </c>
      <c r="AX45" s="23"/>
      <c r="AY45" s="18" t="str">
        <f t="shared" si="179"/>
        <v xml:space="preserve"> </v>
      </c>
      <c r="AZ45" s="18" t="str">
        <f t="shared" si="127"/>
        <v xml:space="preserve"> </v>
      </c>
      <c r="BA45" s="23">
        <v>58114.8</v>
      </c>
      <c r="BB45" s="23">
        <v>0</v>
      </c>
      <c r="BC45" s="23"/>
      <c r="BD45" s="18" t="str">
        <f t="shared" si="128"/>
        <v xml:space="preserve"> </v>
      </c>
      <c r="BE45" s="18" t="str">
        <f t="shared" si="129"/>
        <v xml:space="preserve"> </v>
      </c>
      <c r="BF45" s="23">
        <v>90000</v>
      </c>
      <c r="BG45" s="23">
        <v>43200</v>
      </c>
      <c r="BH45" s="23">
        <v>43200</v>
      </c>
      <c r="BI45" s="18">
        <f t="shared" si="180"/>
        <v>0.48</v>
      </c>
      <c r="BJ45" s="18">
        <f t="shared" si="130"/>
        <v>1</v>
      </c>
      <c r="BK45" s="23">
        <v>0</v>
      </c>
      <c r="BL45" s="23">
        <v>0</v>
      </c>
      <c r="BM45" s="23"/>
      <c r="BN45" s="18"/>
      <c r="BO45" s="18" t="str">
        <f t="shared" si="131"/>
        <v xml:space="preserve"> </v>
      </c>
      <c r="BP45" s="23">
        <v>0</v>
      </c>
      <c r="BQ45" s="23">
        <v>0</v>
      </c>
      <c r="BR45" s="23"/>
      <c r="BS45" s="18" t="str">
        <f t="shared" si="181"/>
        <v xml:space="preserve"> </v>
      </c>
      <c r="BT45" s="18" t="str">
        <f t="shared" si="150"/>
        <v xml:space="preserve"> </v>
      </c>
      <c r="BU45" s="23">
        <v>10000</v>
      </c>
      <c r="BV45" s="23">
        <v>13710</v>
      </c>
      <c r="BW45" s="23">
        <v>4400</v>
      </c>
      <c r="BX45" s="18">
        <f t="shared" si="182"/>
        <v>1.371</v>
      </c>
      <c r="BY45" s="18" t="str">
        <f t="shared" si="133"/>
        <v>св.200</v>
      </c>
      <c r="BZ45" s="23">
        <v>0</v>
      </c>
      <c r="CA45" s="23">
        <v>0</v>
      </c>
      <c r="CB45" s="23"/>
      <c r="CC45" s="18" t="str">
        <f>IF(CA45&lt;=0," ",IF(BZ45&lt;=0," ",IF(CA45/BZ45*100&gt;200,"св.200",CA45/BZ45)))</f>
        <v xml:space="preserve"> </v>
      </c>
      <c r="CD45" s="18" t="str">
        <f t="shared" si="134"/>
        <v xml:space="preserve"> </v>
      </c>
      <c r="CE45" s="17">
        <v>0</v>
      </c>
      <c r="CF45" s="17">
        <v>0</v>
      </c>
      <c r="CG45" s="17">
        <v>0</v>
      </c>
      <c r="CH45" s="24" t="str">
        <f t="shared" si="135"/>
        <v xml:space="preserve"> </v>
      </c>
      <c r="CI45" s="18" t="str">
        <f t="shared" si="147"/>
        <v xml:space="preserve"> </v>
      </c>
      <c r="CJ45" s="23">
        <v>0</v>
      </c>
      <c r="CK45" s="23">
        <v>0</v>
      </c>
      <c r="CL45" s="23"/>
      <c r="CM45" s="18" t="str">
        <f t="shared" si="136"/>
        <v xml:space="preserve"> </v>
      </c>
      <c r="CN45" s="18" t="str">
        <f t="shared" si="137"/>
        <v xml:space="preserve"> </v>
      </c>
      <c r="CO45" s="23">
        <v>0</v>
      </c>
      <c r="CP45" s="23">
        <v>0</v>
      </c>
      <c r="CQ45" s="23"/>
      <c r="CR45" s="18" t="str">
        <f t="shared" si="138"/>
        <v xml:space="preserve"> </v>
      </c>
      <c r="CS45" s="18" t="str">
        <f t="shared" si="139"/>
        <v xml:space="preserve"> </v>
      </c>
      <c r="CT45" s="23">
        <v>0</v>
      </c>
      <c r="CU45" s="23">
        <v>0</v>
      </c>
      <c r="CV45" s="23"/>
      <c r="CW45" s="18" t="str">
        <f t="shared" si="140"/>
        <v xml:space="preserve"> </v>
      </c>
      <c r="CX45" s="18" t="str">
        <f t="shared" si="141"/>
        <v xml:space="preserve"> </v>
      </c>
      <c r="CY45" s="23">
        <v>0</v>
      </c>
      <c r="CZ45" s="23">
        <v>0</v>
      </c>
      <c r="DA45" s="23"/>
      <c r="DB45" s="18" t="str">
        <f t="shared" si="183"/>
        <v xml:space="preserve"> </v>
      </c>
      <c r="DC45" s="18" t="str">
        <f t="shared" si="142"/>
        <v xml:space="preserve"> </v>
      </c>
      <c r="DD45" s="23">
        <v>0</v>
      </c>
      <c r="DE45" s="23">
        <v>0</v>
      </c>
      <c r="DF45" s="23"/>
      <c r="DG45" s="18" t="str">
        <f t="shared" si="184"/>
        <v xml:space="preserve"> </v>
      </c>
      <c r="DH45" s="18" t="str">
        <f t="shared" si="143"/>
        <v xml:space="preserve"> </v>
      </c>
      <c r="DI45" s="23">
        <v>0</v>
      </c>
      <c r="DJ45" s="23"/>
      <c r="DK45" s="18" t="str">
        <f t="shared" si="144"/>
        <v xml:space="preserve"> </v>
      </c>
      <c r="DL45" s="23"/>
      <c r="DM45" s="23">
        <v>0</v>
      </c>
      <c r="DN45" s="23"/>
      <c r="DO45" s="18" t="str">
        <f t="shared" si="186"/>
        <v xml:space="preserve"> </v>
      </c>
      <c r="DP45" s="18" t="str">
        <f t="shared" si="145"/>
        <v xml:space="preserve"> </v>
      </c>
      <c r="DQ45" s="23">
        <v>31600</v>
      </c>
      <c r="DR45" s="23">
        <v>31600</v>
      </c>
      <c r="DS45" s="23"/>
      <c r="DT45" s="18">
        <f t="shared" si="117"/>
        <v>1</v>
      </c>
      <c r="DU45" s="18" t="str">
        <f t="shared" si="167"/>
        <v xml:space="preserve"> </v>
      </c>
    </row>
    <row r="46" spans="1:125" s="39" customFormat="1" ht="15.75" customHeight="1" outlineLevel="1" x14ac:dyDescent="0.25">
      <c r="A46" s="11">
        <f t="shared" si="188"/>
        <v>35</v>
      </c>
      <c r="B46" s="5" t="s">
        <v>5</v>
      </c>
      <c r="C46" s="17">
        <v>533500</v>
      </c>
      <c r="D46" s="17">
        <v>142675.4</v>
      </c>
      <c r="E46" s="17">
        <v>191790.24</v>
      </c>
      <c r="F46" s="18">
        <f t="shared" si="171"/>
        <v>0.26743280224929711</v>
      </c>
      <c r="G46" s="18">
        <f t="shared" si="118"/>
        <v>0.74391376745761406</v>
      </c>
      <c r="H46" s="10">
        <v>510000</v>
      </c>
      <c r="I46" s="14">
        <v>117382.17</v>
      </c>
      <c r="J46" s="10">
        <v>171555.18</v>
      </c>
      <c r="K46" s="18">
        <f t="shared" si="172"/>
        <v>0.23016111764705882</v>
      </c>
      <c r="L46" s="18">
        <f t="shared" si="119"/>
        <v>0.68422399137117285</v>
      </c>
      <c r="M46" s="23">
        <v>30000</v>
      </c>
      <c r="N46" s="23">
        <v>9995.39</v>
      </c>
      <c r="O46" s="23">
        <v>16099.6</v>
      </c>
      <c r="P46" s="18">
        <f t="shared" si="173"/>
        <v>0.33317966666666665</v>
      </c>
      <c r="Q46" s="18">
        <f t="shared" si="120"/>
        <v>0.62084710179134883</v>
      </c>
      <c r="R46" s="23">
        <v>0</v>
      </c>
      <c r="S46" s="23">
        <v>0</v>
      </c>
      <c r="T46" s="23"/>
      <c r="U46" s="18" t="str">
        <f t="shared" si="174"/>
        <v xml:space="preserve"> </v>
      </c>
      <c r="V46" s="18" t="str">
        <f t="shared" si="187"/>
        <v xml:space="preserve"> </v>
      </c>
      <c r="W46" s="23">
        <v>0</v>
      </c>
      <c r="X46" s="23">
        <v>0</v>
      </c>
      <c r="Y46" s="23"/>
      <c r="Z46" s="18" t="str">
        <f t="shared" si="175"/>
        <v xml:space="preserve"> </v>
      </c>
      <c r="AA46" s="18" t="str">
        <f t="shared" si="122"/>
        <v xml:space="preserve"> </v>
      </c>
      <c r="AB46" s="23">
        <v>20000</v>
      </c>
      <c r="AC46" s="23">
        <v>1014.93</v>
      </c>
      <c r="AD46" s="23">
        <v>6906.65</v>
      </c>
      <c r="AE46" s="18">
        <f t="shared" si="176"/>
        <v>5.07465E-2</v>
      </c>
      <c r="AF46" s="18">
        <f t="shared" si="123"/>
        <v>0.1469496789326229</v>
      </c>
      <c r="AG46" s="23">
        <v>455000</v>
      </c>
      <c r="AH46" s="23">
        <v>106071.85</v>
      </c>
      <c r="AI46" s="23">
        <v>148448.93</v>
      </c>
      <c r="AJ46" s="18">
        <f t="shared" si="177"/>
        <v>0.23312494505494508</v>
      </c>
      <c r="AK46" s="18">
        <f t="shared" si="124"/>
        <v>0.71453428461895963</v>
      </c>
      <c r="AL46" s="23">
        <v>5000</v>
      </c>
      <c r="AM46" s="23">
        <v>300</v>
      </c>
      <c r="AN46" s="23">
        <v>100</v>
      </c>
      <c r="AO46" s="18">
        <f t="shared" si="156"/>
        <v>0.06</v>
      </c>
      <c r="AP46" s="18" t="str">
        <f t="shared" si="125"/>
        <v>св.200</v>
      </c>
      <c r="AQ46" s="6">
        <v>23500</v>
      </c>
      <c r="AR46" s="6">
        <v>25293.23</v>
      </c>
      <c r="AS46" s="6">
        <v>20235.060000000001</v>
      </c>
      <c r="AT46" s="18">
        <f t="shared" si="178"/>
        <v>1.0763076595744681</v>
      </c>
      <c r="AU46" s="18">
        <f t="shared" si="126"/>
        <v>1.2499705955900302</v>
      </c>
      <c r="AV46" s="23">
        <v>0</v>
      </c>
      <c r="AW46" s="23">
        <v>0</v>
      </c>
      <c r="AX46" s="23"/>
      <c r="AY46" s="18" t="str">
        <f t="shared" si="179"/>
        <v xml:space="preserve"> </v>
      </c>
      <c r="AZ46" s="18" t="str">
        <f t="shared" si="127"/>
        <v xml:space="preserve"> </v>
      </c>
      <c r="BA46" s="23">
        <v>0</v>
      </c>
      <c r="BB46" s="23">
        <v>0</v>
      </c>
      <c r="BC46" s="23"/>
      <c r="BD46" s="18" t="str">
        <f t="shared" si="128"/>
        <v xml:space="preserve"> </v>
      </c>
      <c r="BE46" s="18" t="str">
        <f t="shared" si="129"/>
        <v xml:space="preserve"> </v>
      </c>
      <c r="BF46" s="23">
        <v>2610</v>
      </c>
      <c r="BG46" s="23">
        <v>0</v>
      </c>
      <c r="BH46" s="23"/>
      <c r="BI46" s="18" t="str">
        <f t="shared" si="180"/>
        <v xml:space="preserve"> </v>
      </c>
      <c r="BJ46" s="18" t="str">
        <f t="shared" si="130"/>
        <v xml:space="preserve"> </v>
      </c>
      <c r="BK46" s="23">
        <v>0</v>
      </c>
      <c r="BL46" s="23">
        <v>0</v>
      </c>
      <c r="BM46" s="23"/>
      <c r="BN46" s="18"/>
      <c r="BO46" s="18" t="str">
        <f t="shared" si="131"/>
        <v xml:space="preserve"> </v>
      </c>
      <c r="BP46" s="23">
        <v>0</v>
      </c>
      <c r="BQ46" s="23">
        <v>0</v>
      </c>
      <c r="BR46" s="23"/>
      <c r="BS46" s="18" t="str">
        <f t="shared" si="181"/>
        <v xml:space="preserve"> </v>
      </c>
      <c r="BT46" s="18" t="str">
        <f t="shared" si="150"/>
        <v xml:space="preserve"> </v>
      </c>
      <c r="BU46" s="23">
        <v>20890</v>
      </c>
      <c r="BV46" s="23">
        <v>25293.23</v>
      </c>
      <c r="BW46" s="23">
        <v>20235.060000000001</v>
      </c>
      <c r="BX46" s="18">
        <f t="shared" si="182"/>
        <v>1.210781713738631</v>
      </c>
      <c r="BY46" s="18">
        <f>IF(BV46=0," ",IF(BV46/BW46*100&gt;200,"св.200",BV46/BW46))</f>
        <v>1.2499705955900302</v>
      </c>
      <c r="BZ46" s="23">
        <v>0</v>
      </c>
      <c r="CA46" s="23">
        <v>0</v>
      </c>
      <c r="CB46" s="23"/>
      <c r="CC46" s="18" t="str">
        <f t="shared" si="155"/>
        <v xml:space="preserve"> </v>
      </c>
      <c r="CD46" s="18" t="str">
        <f t="shared" si="134"/>
        <v xml:space="preserve"> </v>
      </c>
      <c r="CE46" s="17">
        <v>0</v>
      </c>
      <c r="CF46" s="17">
        <v>0</v>
      </c>
      <c r="CG46" s="17">
        <v>0</v>
      </c>
      <c r="CH46" s="24" t="str">
        <f t="shared" si="135"/>
        <v xml:space="preserve"> </v>
      </c>
      <c r="CI46" s="18" t="str">
        <f t="shared" si="147"/>
        <v xml:space="preserve"> </v>
      </c>
      <c r="CJ46" s="23">
        <v>0</v>
      </c>
      <c r="CK46" s="23">
        <v>0</v>
      </c>
      <c r="CL46" s="23"/>
      <c r="CM46" s="18" t="str">
        <f t="shared" si="136"/>
        <v xml:space="preserve"> </v>
      </c>
      <c r="CN46" s="18" t="str">
        <f t="shared" si="137"/>
        <v xml:space="preserve"> </v>
      </c>
      <c r="CO46" s="23">
        <v>0</v>
      </c>
      <c r="CP46" s="23">
        <v>0</v>
      </c>
      <c r="CQ46" s="23"/>
      <c r="CR46" s="18" t="str">
        <f t="shared" si="138"/>
        <v xml:space="preserve"> </v>
      </c>
      <c r="CS46" s="18" t="str">
        <f t="shared" si="139"/>
        <v xml:space="preserve"> </v>
      </c>
      <c r="CT46" s="23">
        <v>0</v>
      </c>
      <c r="CU46" s="23">
        <v>0</v>
      </c>
      <c r="CV46" s="23"/>
      <c r="CW46" s="18" t="str">
        <f t="shared" si="140"/>
        <v xml:space="preserve"> </v>
      </c>
      <c r="CX46" s="18" t="str">
        <f t="shared" si="141"/>
        <v xml:space="preserve"> </v>
      </c>
      <c r="CY46" s="23">
        <v>0</v>
      </c>
      <c r="CZ46" s="23">
        <v>0</v>
      </c>
      <c r="DA46" s="23"/>
      <c r="DB46" s="18" t="str">
        <f t="shared" si="183"/>
        <v xml:space="preserve"> </v>
      </c>
      <c r="DC46" s="18" t="str">
        <f t="shared" si="142"/>
        <v xml:space="preserve"> </v>
      </c>
      <c r="DD46" s="23">
        <v>0</v>
      </c>
      <c r="DE46" s="23">
        <v>0</v>
      </c>
      <c r="DF46" s="23"/>
      <c r="DG46" s="18" t="str">
        <f t="shared" si="184"/>
        <v xml:space="preserve"> </v>
      </c>
      <c r="DH46" s="18" t="str">
        <f t="shared" si="143"/>
        <v xml:space="preserve"> </v>
      </c>
      <c r="DI46" s="23">
        <v>0</v>
      </c>
      <c r="DJ46" s="23"/>
      <c r="DK46" s="18" t="str">
        <f t="shared" si="144"/>
        <v xml:space="preserve"> </v>
      </c>
      <c r="DL46" s="23"/>
      <c r="DM46" s="23">
        <v>0</v>
      </c>
      <c r="DN46" s="23"/>
      <c r="DO46" s="18" t="str">
        <f t="shared" si="186"/>
        <v xml:space="preserve"> </v>
      </c>
      <c r="DP46" s="18" t="str">
        <f t="shared" si="145"/>
        <v xml:space="preserve"> </v>
      </c>
      <c r="DQ46" s="23"/>
      <c r="DR46" s="23"/>
      <c r="DS46" s="23"/>
      <c r="DT46" s="18" t="str">
        <f t="shared" si="117"/>
        <v xml:space="preserve"> </v>
      </c>
      <c r="DU46" s="18" t="str">
        <f t="shared" si="167"/>
        <v xml:space="preserve"> </v>
      </c>
    </row>
    <row r="47" spans="1:125" s="39" customFormat="1" ht="15.75" customHeight="1" outlineLevel="1" x14ac:dyDescent="0.25">
      <c r="A47" s="11">
        <f t="shared" si="188"/>
        <v>36</v>
      </c>
      <c r="B47" s="5" t="s">
        <v>66</v>
      </c>
      <c r="C47" s="17">
        <v>1394147</v>
      </c>
      <c r="D47" s="17">
        <v>683499.44</v>
      </c>
      <c r="E47" s="17">
        <v>128660.92</v>
      </c>
      <c r="F47" s="18">
        <f t="shared" si="171"/>
        <v>0.49026353748923174</v>
      </c>
      <c r="G47" s="18" t="str">
        <f t="shared" si="118"/>
        <v>св.200</v>
      </c>
      <c r="H47" s="10">
        <v>749800</v>
      </c>
      <c r="I47" s="14">
        <v>100557.44</v>
      </c>
      <c r="J47" s="10">
        <v>93610.92</v>
      </c>
      <c r="K47" s="18">
        <f t="shared" si="172"/>
        <v>0.13411234995998933</v>
      </c>
      <c r="L47" s="18">
        <f t="shared" si="119"/>
        <v>1.0742062998633066</v>
      </c>
      <c r="M47" s="23">
        <v>35000</v>
      </c>
      <c r="N47" s="23">
        <v>18086.060000000001</v>
      </c>
      <c r="O47" s="23">
        <v>15390.55</v>
      </c>
      <c r="P47" s="18">
        <f t="shared" si="173"/>
        <v>0.51674457142857144</v>
      </c>
      <c r="Q47" s="18">
        <f t="shared" si="120"/>
        <v>1.1751405895175937</v>
      </c>
      <c r="R47" s="23">
        <v>0</v>
      </c>
      <c r="S47" s="23">
        <v>0</v>
      </c>
      <c r="T47" s="23"/>
      <c r="U47" s="18" t="str">
        <f t="shared" si="174"/>
        <v xml:space="preserve"> </v>
      </c>
      <c r="V47" s="18" t="str">
        <f t="shared" si="187"/>
        <v xml:space="preserve"> </v>
      </c>
      <c r="W47" s="23">
        <v>0</v>
      </c>
      <c r="X47" s="23">
        <v>0</v>
      </c>
      <c r="Y47" s="23"/>
      <c r="Z47" s="18" t="str">
        <f t="shared" si="175"/>
        <v xml:space="preserve"> </v>
      </c>
      <c r="AA47" s="18" t="str">
        <f t="shared" si="122"/>
        <v xml:space="preserve"> </v>
      </c>
      <c r="AB47" s="23">
        <v>45000</v>
      </c>
      <c r="AC47" s="23">
        <v>1807.94</v>
      </c>
      <c r="AD47" s="23">
        <v>11426.06</v>
      </c>
      <c r="AE47" s="18">
        <f t="shared" si="176"/>
        <v>4.0176444444444445E-2</v>
      </c>
      <c r="AF47" s="18">
        <f t="shared" si="123"/>
        <v>0.15822952093722598</v>
      </c>
      <c r="AG47" s="23">
        <v>668800</v>
      </c>
      <c r="AH47" s="23">
        <v>80663.44</v>
      </c>
      <c r="AI47" s="23">
        <v>66794.31</v>
      </c>
      <c r="AJ47" s="18">
        <f t="shared" si="177"/>
        <v>0.12060921052631579</v>
      </c>
      <c r="AK47" s="18">
        <f t="shared" si="124"/>
        <v>1.2076393932357412</v>
      </c>
      <c r="AL47" s="23">
        <v>1000</v>
      </c>
      <c r="AM47" s="23">
        <v>0</v>
      </c>
      <c r="AN47" s="23"/>
      <c r="AO47" s="18" t="str">
        <f t="shared" si="156"/>
        <v xml:space="preserve"> </v>
      </c>
      <c r="AP47" s="18" t="str">
        <f t="shared" si="125"/>
        <v xml:space="preserve"> </v>
      </c>
      <c r="AQ47" s="6">
        <v>644347</v>
      </c>
      <c r="AR47" s="6">
        <v>582942</v>
      </c>
      <c r="AS47" s="6">
        <v>35050</v>
      </c>
      <c r="AT47" s="18">
        <f t="shared" si="178"/>
        <v>0.9047019695909192</v>
      </c>
      <c r="AU47" s="18" t="str">
        <f t="shared" si="126"/>
        <v>св.200</v>
      </c>
      <c r="AV47" s="23">
        <v>0</v>
      </c>
      <c r="AW47" s="23">
        <v>0</v>
      </c>
      <c r="AX47" s="23"/>
      <c r="AY47" s="18" t="str">
        <f t="shared" si="179"/>
        <v xml:space="preserve"> </v>
      </c>
      <c r="AZ47" s="18" t="str">
        <f t="shared" si="127"/>
        <v xml:space="preserve"> </v>
      </c>
      <c r="BA47" s="23">
        <v>0</v>
      </c>
      <c r="BB47" s="23">
        <v>0</v>
      </c>
      <c r="BC47" s="23"/>
      <c r="BD47" s="18" t="str">
        <f t="shared" si="128"/>
        <v xml:space="preserve"> </v>
      </c>
      <c r="BE47" s="18" t="str">
        <f t="shared" si="129"/>
        <v xml:space="preserve"> </v>
      </c>
      <c r="BF47" s="23">
        <v>0</v>
      </c>
      <c r="BG47" s="23">
        <v>0</v>
      </c>
      <c r="BH47" s="23"/>
      <c r="BI47" s="18" t="str">
        <f t="shared" si="180"/>
        <v xml:space="preserve"> </v>
      </c>
      <c r="BJ47" s="18" t="str">
        <f t="shared" si="130"/>
        <v xml:space="preserve"> </v>
      </c>
      <c r="BK47" s="23">
        <v>0</v>
      </c>
      <c r="BL47" s="23">
        <v>0</v>
      </c>
      <c r="BM47" s="23"/>
      <c r="BN47" s="18"/>
      <c r="BO47" s="18" t="str">
        <f t="shared" si="131"/>
        <v xml:space="preserve"> </v>
      </c>
      <c r="BP47" s="23">
        <v>0</v>
      </c>
      <c r="BQ47" s="23">
        <v>0</v>
      </c>
      <c r="BR47" s="23"/>
      <c r="BS47" s="18" t="str">
        <f t="shared" si="181"/>
        <v xml:space="preserve"> </v>
      </c>
      <c r="BT47" s="18" t="str">
        <f t="shared" si="150"/>
        <v xml:space="preserve"> </v>
      </c>
      <c r="BU47" s="23">
        <v>35000</v>
      </c>
      <c r="BV47" s="23">
        <v>20550</v>
      </c>
      <c r="BW47" s="23"/>
      <c r="BX47" s="18">
        <f t="shared" si="182"/>
        <v>0.58714285714285719</v>
      </c>
      <c r="BY47" s="18" t="str">
        <f t="shared" si="133"/>
        <v xml:space="preserve"> </v>
      </c>
      <c r="BZ47" s="23">
        <v>0</v>
      </c>
      <c r="CA47" s="23">
        <v>0</v>
      </c>
      <c r="CB47" s="23"/>
      <c r="CC47" s="18" t="str">
        <f t="shared" si="155"/>
        <v xml:space="preserve"> </v>
      </c>
      <c r="CD47" s="18" t="str">
        <f t="shared" si="134"/>
        <v xml:space="preserve"> </v>
      </c>
      <c r="CE47" s="17">
        <v>560547</v>
      </c>
      <c r="CF47" s="17">
        <v>523592</v>
      </c>
      <c r="CG47" s="17">
        <v>0</v>
      </c>
      <c r="CH47" s="24">
        <f t="shared" si="135"/>
        <v>0.93407332480594851</v>
      </c>
      <c r="CI47" s="18" t="str">
        <f t="shared" si="147"/>
        <v xml:space="preserve"> </v>
      </c>
      <c r="CJ47" s="23">
        <v>0</v>
      </c>
      <c r="CK47" s="23">
        <v>0</v>
      </c>
      <c r="CL47" s="23"/>
      <c r="CM47" s="18" t="str">
        <f t="shared" si="136"/>
        <v xml:space="preserve"> </v>
      </c>
      <c r="CN47" s="18" t="str">
        <f t="shared" si="137"/>
        <v xml:space="preserve"> </v>
      </c>
      <c r="CO47" s="23">
        <v>560547</v>
      </c>
      <c r="CP47" s="23">
        <v>523592</v>
      </c>
      <c r="CQ47" s="23"/>
      <c r="CR47" s="18">
        <f t="shared" si="138"/>
        <v>0.93407332480594851</v>
      </c>
      <c r="CS47" s="18" t="str">
        <f t="shared" si="139"/>
        <v xml:space="preserve"> </v>
      </c>
      <c r="CT47" s="23">
        <v>0</v>
      </c>
      <c r="CU47" s="23">
        <v>0</v>
      </c>
      <c r="CV47" s="23"/>
      <c r="CW47" s="18" t="str">
        <f t="shared" si="140"/>
        <v xml:space="preserve"> </v>
      </c>
      <c r="CX47" s="18" t="str">
        <f t="shared" si="141"/>
        <v xml:space="preserve"> </v>
      </c>
      <c r="CY47" s="23">
        <v>0</v>
      </c>
      <c r="CZ47" s="23">
        <v>0</v>
      </c>
      <c r="DA47" s="23"/>
      <c r="DB47" s="18" t="str">
        <f t="shared" si="183"/>
        <v xml:space="preserve"> </v>
      </c>
      <c r="DC47" s="18" t="str">
        <f t="shared" si="142"/>
        <v xml:space="preserve"> </v>
      </c>
      <c r="DD47" s="23">
        <v>0</v>
      </c>
      <c r="DE47" s="23">
        <v>0</v>
      </c>
      <c r="DF47" s="23"/>
      <c r="DG47" s="18" t="str">
        <f t="shared" si="184"/>
        <v xml:space="preserve"> </v>
      </c>
      <c r="DH47" s="18" t="str">
        <f t="shared" si="143"/>
        <v xml:space="preserve"> </v>
      </c>
      <c r="DI47" s="23">
        <v>0</v>
      </c>
      <c r="DJ47" s="23"/>
      <c r="DK47" s="18" t="str">
        <f t="shared" si="144"/>
        <v xml:space="preserve"> </v>
      </c>
      <c r="DL47" s="23"/>
      <c r="DM47" s="23">
        <v>0</v>
      </c>
      <c r="DN47" s="23"/>
      <c r="DO47" s="18" t="str">
        <f t="shared" si="186"/>
        <v xml:space="preserve"> </v>
      </c>
      <c r="DP47" s="18" t="str">
        <f t="shared" si="145"/>
        <v xml:space="preserve"> </v>
      </c>
      <c r="DQ47" s="23">
        <v>48800</v>
      </c>
      <c r="DR47" s="23">
        <v>38800</v>
      </c>
      <c r="DS47" s="23">
        <v>35050</v>
      </c>
      <c r="DT47" s="18">
        <f t="shared" si="117"/>
        <v>0.79508196721311475</v>
      </c>
      <c r="DU47" s="18">
        <f t="shared" si="167"/>
        <v>1.1069900142653353</v>
      </c>
    </row>
    <row r="48" spans="1:125" s="38" customFormat="1" ht="32.1" customHeight="1" x14ac:dyDescent="0.25">
      <c r="A48" s="12"/>
      <c r="B48" s="4" t="s">
        <v>127</v>
      </c>
      <c r="C48" s="20">
        <v>117166360.17999999</v>
      </c>
      <c r="D48" s="20">
        <v>59027367.039999999</v>
      </c>
      <c r="E48" s="20">
        <v>44850727.300000012</v>
      </c>
      <c r="F48" s="16">
        <f t="shared" si="171"/>
        <v>0.50379107919131061</v>
      </c>
      <c r="G48" s="16">
        <f t="shared" si="118"/>
        <v>1.3160849465199194</v>
      </c>
      <c r="H48" s="15">
        <v>96725920</v>
      </c>
      <c r="I48" s="29">
        <v>41790250.779999994</v>
      </c>
      <c r="J48" s="15">
        <v>41742239.000000007</v>
      </c>
      <c r="K48" s="16">
        <f t="shared" si="172"/>
        <v>0.4320481085111415</v>
      </c>
      <c r="L48" s="16">
        <f t="shared" si="119"/>
        <v>1.0011501965670788</v>
      </c>
      <c r="M48" s="15">
        <v>80064500</v>
      </c>
      <c r="N48" s="15">
        <v>37035029.579999998</v>
      </c>
      <c r="O48" s="15">
        <v>35350379.570000008</v>
      </c>
      <c r="P48" s="16">
        <f t="shared" si="173"/>
        <v>0.46256492677778538</v>
      </c>
      <c r="Q48" s="16">
        <f t="shared" si="120"/>
        <v>1.0476557827806088</v>
      </c>
      <c r="R48" s="15">
        <v>2206320</v>
      </c>
      <c r="S48" s="15">
        <v>1202312.19</v>
      </c>
      <c r="T48" s="15">
        <v>1152804.01</v>
      </c>
      <c r="U48" s="16">
        <f t="shared" si="174"/>
        <v>0.54494007668878497</v>
      </c>
      <c r="V48" s="16">
        <f t="shared" si="121"/>
        <v>1.0429458776778544</v>
      </c>
      <c r="W48" s="15">
        <v>200000</v>
      </c>
      <c r="X48" s="15">
        <v>40292.370000000003</v>
      </c>
      <c r="Y48" s="15">
        <v>1532590.2100000002</v>
      </c>
      <c r="Z48" s="16">
        <f t="shared" si="175"/>
        <v>0.20146185000000003</v>
      </c>
      <c r="AA48" s="16">
        <f t="shared" si="122"/>
        <v>2.6290374124208975E-2</v>
      </c>
      <c r="AB48" s="15">
        <v>1647000</v>
      </c>
      <c r="AC48" s="15">
        <v>137851.97</v>
      </c>
      <c r="AD48" s="15">
        <v>63646.979999999996</v>
      </c>
      <c r="AE48" s="16">
        <f t="shared" si="176"/>
        <v>8.3698828172434736E-2</v>
      </c>
      <c r="AF48" s="16" t="str">
        <f t="shared" si="123"/>
        <v>св.200</v>
      </c>
      <c r="AG48" s="15">
        <v>12593600</v>
      </c>
      <c r="AH48" s="15">
        <v>3369564.6700000004</v>
      </c>
      <c r="AI48" s="15">
        <v>3636668.23</v>
      </c>
      <c r="AJ48" s="16">
        <f t="shared" si="177"/>
        <v>0.26756167180155005</v>
      </c>
      <c r="AK48" s="16">
        <f t="shared" si="124"/>
        <v>0.92655267318679779</v>
      </c>
      <c r="AL48" s="15">
        <v>14500</v>
      </c>
      <c r="AM48" s="15">
        <v>5200</v>
      </c>
      <c r="AN48" s="15">
        <v>6150</v>
      </c>
      <c r="AO48" s="16">
        <f t="shared" si="156"/>
        <v>0.35862068965517241</v>
      </c>
      <c r="AP48" s="16">
        <f t="shared" si="125"/>
        <v>0.84552845528455289</v>
      </c>
      <c r="AQ48" s="15">
        <v>20440440.179999996</v>
      </c>
      <c r="AR48" s="15">
        <v>17237116.260000002</v>
      </c>
      <c r="AS48" s="15">
        <v>3108488.3</v>
      </c>
      <c r="AT48" s="16">
        <f t="shared" si="178"/>
        <v>0.8432849835037165</v>
      </c>
      <c r="AU48" s="16" t="str">
        <f t="shared" si="126"/>
        <v>св.200</v>
      </c>
      <c r="AV48" s="15">
        <v>600000</v>
      </c>
      <c r="AW48" s="15">
        <v>105206.5</v>
      </c>
      <c r="AX48" s="15">
        <v>85720.19</v>
      </c>
      <c r="AY48" s="16">
        <f t="shared" si="179"/>
        <v>0.17534416666666666</v>
      </c>
      <c r="AZ48" s="16">
        <f t="shared" si="127"/>
        <v>1.2273246244554521</v>
      </c>
      <c r="BA48" s="15">
        <v>17587143.190000001</v>
      </c>
      <c r="BB48" s="15">
        <v>14541677.529999999</v>
      </c>
      <c r="BC48" s="15">
        <v>1842605.96</v>
      </c>
      <c r="BD48" s="16">
        <f t="shared" si="128"/>
        <v>0.82683568177623956</v>
      </c>
      <c r="BE48" s="16" t="str">
        <f t="shared" si="129"/>
        <v>св.200</v>
      </c>
      <c r="BF48" s="15">
        <v>68800</v>
      </c>
      <c r="BG48" s="15">
        <v>34015.410000000003</v>
      </c>
      <c r="BH48" s="15">
        <v>34829.480000000003</v>
      </c>
      <c r="BI48" s="16">
        <f t="shared" si="180"/>
        <v>0.4944100290697675</v>
      </c>
      <c r="BJ48" s="16">
        <f t="shared" si="130"/>
        <v>0.97662698380796953</v>
      </c>
      <c r="BK48" s="15">
        <v>88415</v>
      </c>
      <c r="BL48" s="15">
        <v>39103.880000000005</v>
      </c>
      <c r="BM48" s="15">
        <v>13546.06</v>
      </c>
      <c r="BN48" s="16">
        <f t="shared" ref="BN48:BN63" si="189">IF(BL48&lt;=0," ",IF(BK48&lt;=0," ",IF(BL48/BK48*100&gt;200,"СВ.200",BL48/BK48)))</f>
        <v>0.44227653678674439</v>
      </c>
      <c r="BO48" s="16" t="str">
        <f t="shared" si="131"/>
        <v>св.200</v>
      </c>
      <c r="BP48" s="15">
        <v>905109.28</v>
      </c>
      <c r="BQ48" s="15">
        <v>443307.5799999999</v>
      </c>
      <c r="BR48" s="15">
        <v>420090.41000000003</v>
      </c>
      <c r="BS48" s="16">
        <f t="shared" si="181"/>
        <v>0.48978348780160547</v>
      </c>
      <c r="BT48" s="16">
        <f t="shared" si="150"/>
        <v>1.0552670792937164</v>
      </c>
      <c r="BU48" s="15">
        <v>84302.38</v>
      </c>
      <c r="BV48" s="15">
        <v>52993.279999999999</v>
      </c>
      <c r="BW48" s="15">
        <v>111862.01</v>
      </c>
      <c r="BX48" s="16">
        <f t="shared" si="182"/>
        <v>0.62860953629067173</v>
      </c>
      <c r="BY48" s="16">
        <f t="shared" si="133"/>
        <v>0.47373795625521126</v>
      </c>
      <c r="BZ48" s="15">
        <v>558100</v>
      </c>
      <c r="CA48" s="15">
        <v>1182400</v>
      </c>
      <c r="CB48" s="15">
        <v>0</v>
      </c>
      <c r="CC48" s="16" t="str">
        <f t="shared" si="155"/>
        <v>СВ.200</v>
      </c>
      <c r="CD48" s="16" t="str">
        <f t="shared" si="134"/>
        <v xml:space="preserve"> </v>
      </c>
      <c r="CE48" s="20">
        <v>253552.63</v>
      </c>
      <c r="CF48" s="20">
        <v>775176.49</v>
      </c>
      <c r="CG48" s="20">
        <v>493779.78</v>
      </c>
      <c r="CH48" s="16" t="str">
        <f t="shared" si="135"/>
        <v>СВ.200</v>
      </c>
      <c r="CI48" s="16">
        <f t="shared" si="147"/>
        <v>1.5698830154608598</v>
      </c>
      <c r="CJ48" s="15">
        <v>200000</v>
      </c>
      <c r="CK48" s="15">
        <v>375123.86</v>
      </c>
      <c r="CL48" s="15">
        <v>423561.11</v>
      </c>
      <c r="CM48" s="16">
        <f t="shared" si="136"/>
        <v>1.8756192999999999</v>
      </c>
      <c r="CN48" s="16">
        <f t="shared" si="137"/>
        <v>0.88564282967338526</v>
      </c>
      <c r="CO48" s="15">
        <v>53552.63</v>
      </c>
      <c r="CP48" s="15">
        <v>400052.63</v>
      </c>
      <c r="CQ48" s="15">
        <v>70218.67</v>
      </c>
      <c r="CR48" s="16" t="str">
        <f t="shared" si="138"/>
        <v>СВ.200</v>
      </c>
      <c r="CS48" s="16" t="str">
        <f t="shared" si="139"/>
        <v>св.200</v>
      </c>
      <c r="CT48" s="15">
        <v>0</v>
      </c>
      <c r="CU48" s="15">
        <v>0</v>
      </c>
      <c r="CV48" s="15">
        <v>0</v>
      </c>
      <c r="CW48" s="30" t="str">
        <f t="shared" si="140"/>
        <v xml:space="preserve"> </v>
      </c>
      <c r="CX48" s="30" t="str">
        <f t="shared" si="141"/>
        <v xml:space="preserve"> </v>
      </c>
      <c r="CY48" s="15">
        <v>0</v>
      </c>
      <c r="CZ48" s="15">
        <v>0</v>
      </c>
      <c r="DA48" s="15">
        <v>0</v>
      </c>
      <c r="DB48" s="16" t="str">
        <f t="shared" si="183"/>
        <v xml:space="preserve"> </v>
      </c>
      <c r="DC48" s="16" t="str">
        <f t="shared" si="142"/>
        <v xml:space="preserve"> </v>
      </c>
      <c r="DD48" s="15">
        <v>129138.86</v>
      </c>
      <c r="DE48" s="15">
        <v>129138.86</v>
      </c>
      <c r="DF48" s="15">
        <v>15876.29</v>
      </c>
      <c r="DG48" s="16">
        <f t="shared" si="184"/>
        <v>1</v>
      </c>
      <c r="DH48" s="16" t="str">
        <f>IF(DE48=0," ",IF(DE48/DF48*100&gt;200,"св.200",DE48/DF48))</f>
        <v>св.200</v>
      </c>
      <c r="DI48" s="15">
        <v>-151794.10999999999</v>
      </c>
      <c r="DJ48" s="15">
        <v>-2226.4</v>
      </c>
      <c r="DK48" s="16" t="str">
        <f>IF(DI48=0," ",IF(DI48/DJ48*100&gt;200,"св.200",DI48/DJ48))</f>
        <v>св.200</v>
      </c>
      <c r="DL48" s="15">
        <f>SUM(DL49:DL55)</f>
        <v>0</v>
      </c>
      <c r="DM48" s="15">
        <v>0</v>
      </c>
      <c r="DN48" s="15">
        <v>5501.6</v>
      </c>
      <c r="DO48" s="16" t="str">
        <f t="shared" si="186"/>
        <v xml:space="preserve"> </v>
      </c>
      <c r="DP48" s="16">
        <f t="shared" si="145"/>
        <v>0</v>
      </c>
      <c r="DQ48" s="15">
        <f>DQ49+DQ50+DQ51+DQ52+DQ53+DQ54+DQ55</f>
        <v>164975.84</v>
      </c>
      <c r="DR48" s="15">
        <f t="shared" ref="DR48:DU48" si="190">DR49+DR50+DR51+DR52+DR53+DR54+DR55</f>
        <v>85890.84</v>
      </c>
      <c r="DS48" s="15">
        <v>86000</v>
      </c>
      <c r="DT48" s="15" t="e">
        <f t="shared" si="190"/>
        <v>#VALUE!</v>
      </c>
      <c r="DU48" s="15" t="e">
        <f t="shared" si="190"/>
        <v>#VALUE!</v>
      </c>
    </row>
    <row r="49" spans="1:125" s="39" customFormat="1" ht="15" customHeight="1" outlineLevel="1" x14ac:dyDescent="0.25">
      <c r="A49" s="11">
        <v>37</v>
      </c>
      <c r="B49" s="5" t="s">
        <v>1</v>
      </c>
      <c r="C49" s="17">
        <v>85264087.969999999</v>
      </c>
      <c r="D49" s="17">
        <v>39290708.509999998</v>
      </c>
      <c r="E49" s="17">
        <v>37644092.030000001</v>
      </c>
      <c r="F49" s="18">
        <f t="shared" si="171"/>
        <v>0.46081192499032364</v>
      </c>
      <c r="G49" s="18">
        <f t="shared" si="118"/>
        <v>1.0437416973342788</v>
      </c>
      <c r="H49" s="10">
        <v>82886620</v>
      </c>
      <c r="I49" s="14">
        <v>37654562.869999997</v>
      </c>
      <c r="J49" s="10">
        <v>36661127.300000004</v>
      </c>
      <c r="K49" s="18">
        <f t="shared" si="172"/>
        <v>0.45429000325987473</v>
      </c>
      <c r="L49" s="18">
        <f t="shared" si="119"/>
        <v>1.0270977911254788</v>
      </c>
      <c r="M49" s="23">
        <v>76699300</v>
      </c>
      <c r="N49" s="23">
        <v>35526566.43</v>
      </c>
      <c r="O49" s="23">
        <v>33889650.630000003</v>
      </c>
      <c r="P49" s="18">
        <f t="shared" si="173"/>
        <v>0.46319283787466115</v>
      </c>
      <c r="Q49" s="18">
        <f t="shared" si="120"/>
        <v>1.048301347743932</v>
      </c>
      <c r="R49" s="23">
        <v>2206320</v>
      </c>
      <c r="S49" s="23">
        <v>1202312.19</v>
      </c>
      <c r="T49" s="23">
        <v>1152804.01</v>
      </c>
      <c r="U49" s="18">
        <f t="shared" si="174"/>
        <v>0.54494007668878497</v>
      </c>
      <c r="V49" s="18">
        <f t="shared" si="121"/>
        <v>1.0429458776778544</v>
      </c>
      <c r="W49" s="23">
        <v>1000</v>
      </c>
      <c r="X49" s="23">
        <v>0</v>
      </c>
      <c r="Y49" s="23">
        <v>0.67</v>
      </c>
      <c r="Z49" s="18" t="str">
        <f t="shared" ref="Z49:Z52" si="191">IF(X49&lt;=0," ",IF(W49&lt;=0," ",IF(X49/W49*100&gt;200,"СВ.200",X49/W49)))</f>
        <v xml:space="preserve"> </v>
      </c>
      <c r="AA49" s="18">
        <f t="shared" ref="AA49:AA52" si="192">IF(Y49=0," ",IF(X49/Y49*100&gt;200,"св.200",X49/Y49))</f>
        <v>0</v>
      </c>
      <c r="AB49" s="23">
        <v>845000</v>
      </c>
      <c r="AC49" s="23">
        <v>100445.83</v>
      </c>
      <c r="AD49" s="23">
        <v>59291.839999999997</v>
      </c>
      <c r="AE49" s="18">
        <f t="shared" si="176"/>
        <v>0.11887080473372781</v>
      </c>
      <c r="AF49" s="18">
        <f t="shared" si="123"/>
        <v>1.6940919694851773</v>
      </c>
      <c r="AG49" s="23">
        <v>3135000</v>
      </c>
      <c r="AH49" s="23">
        <v>825238.42</v>
      </c>
      <c r="AI49" s="23">
        <v>1559380.15</v>
      </c>
      <c r="AJ49" s="18">
        <f t="shared" si="177"/>
        <v>0.26323394577352471</v>
      </c>
      <c r="AK49" s="18">
        <f t="shared" si="124"/>
        <v>0.52920926305237381</v>
      </c>
      <c r="AL49" s="23">
        <v>0</v>
      </c>
      <c r="AM49" s="23">
        <v>0</v>
      </c>
      <c r="AN49" s="23"/>
      <c r="AO49" s="18" t="str">
        <f t="shared" si="156"/>
        <v xml:space="preserve"> </v>
      </c>
      <c r="AP49" s="18" t="str">
        <f t="shared" si="125"/>
        <v xml:space="preserve"> </v>
      </c>
      <c r="AQ49" s="6">
        <v>2377467.9699999997</v>
      </c>
      <c r="AR49" s="6">
        <v>1636145.6400000001</v>
      </c>
      <c r="AS49" s="6">
        <v>982964.7300000001</v>
      </c>
      <c r="AT49" s="18">
        <f t="shared" si="178"/>
        <v>0.68818829975656848</v>
      </c>
      <c r="AU49" s="18">
        <f t="shared" si="126"/>
        <v>1.6645008615924601</v>
      </c>
      <c r="AV49" s="23">
        <v>600000</v>
      </c>
      <c r="AW49" s="23">
        <v>105206.5</v>
      </c>
      <c r="AX49" s="23">
        <v>85720.19</v>
      </c>
      <c r="AY49" s="18">
        <f t="shared" si="179"/>
        <v>0.17534416666666666</v>
      </c>
      <c r="AZ49" s="18">
        <f t="shared" si="127"/>
        <v>1.2273246244554521</v>
      </c>
      <c r="BA49" s="23">
        <v>6253.04</v>
      </c>
      <c r="BB49" s="23">
        <v>6253.04</v>
      </c>
      <c r="BC49" s="23"/>
      <c r="BD49" s="18">
        <f t="shared" si="128"/>
        <v>1</v>
      </c>
      <c r="BE49" s="18" t="str">
        <f t="shared" si="129"/>
        <v xml:space="preserve"> </v>
      </c>
      <c r="BF49" s="23">
        <v>64800</v>
      </c>
      <c r="BG49" s="23">
        <v>34015.410000000003</v>
      </c>
      <c r="BH49" s="23">
        <v>32603.08</v>
      </c>
      <c r="BI49" s="18">
        <f t="shared" si="180"/>
        <v>0.52492916666666667</v>
      </c>
      <c r="BJ49" s="18">
        <f t="shared" si="130"/>
        <v>1.0433189134278111</v>
      </c>
      <c r="BK49" s="23">
        <v>0</v>
      </c>
      <c r="BL49" s="23">
        <v>0</v>
      </c>
      <c r="BM49" s="23"/>
      <c r="BN49" s="18" t="str">
        <f t="shared" ref="BN49:BN52" si="193">IF(BL49&lt;=0," ",IF(BK49&lt;=0," ",IF(BL49/BK49*100&gt;200,"СВ.200",BL49/BK49)))</f>
        <v xml:space="preserve"> </v>
      </c>
      <c r="BO49" s="18" t="str">
        <f t="shared" ref="BO49:BO52" si="194">IF(BM49=0," ",IF(BL49/BM49*100&gt;200,"св.200",BL49/BM49))</f>
        <v xml:space="preserve"> </v>
      </c>
      <c r="BP49" s="23">
        <v>680000</v>
      </c>
      <c r="BQ49" s="23">
        <v>364783.22</v>
      </c>
      <c r="BR49" s="23">
        <v>349694.78</v>
      </c>
      <c r="BS49" s="18">
        <f t="shared" ref="BS49:BS54" si="195">IF(BQ49&lt;=0," ",IF(BP49&lt;=0," ",IF(BQ49/BP49*100&gt;200,"СВ.200",BQ49/BP49)))</f>
        <v>0.5364459117647058</v>
      </c>
      <c r="BT49" s="18">
        <f t="shared" ref="BT49:BT54" si="196">IF(BR49=0," ",IF(BQ49/BR49*100&gt;200,"св.200",BQ49/BR49))</f>
        <v>1.0431474556182965</v>
      </c>
      <c r="BU49" s="23">
        <v>11432</v>
      </c>
      <c r="BV49" s="23">
        <v>14859.79</v>
      </c>
      <c r="BW49" s="23">
        <v>75509.279999999999</v>
      </c>
      <c r="BX49" s="18">
        <f t="shared" ref="BX49:BX54" si="197">IF(BV49&lt;=0," ",IF(BU49&lt;=0," ",IF(BV49/BU49*100&gt;200,"СВ.200",BV49/BU49)))</f>
        <v>1.2998416724982507</v>
      </c>
      <c r="BY49" s="18">
        <f t="shared" ref="BY49:BY54" si="198">IF(BW49=0," ",IF(BV49/BW49*100&gt;200,"св.200",BV49/BW49))</f>
        <v>0.19679422184928794</v>
      </c>
      <c r="BZ49" s="23">
        <v>558100</v>
      </c>
      <c r="CA49" s="23">
        <v>558100</v>
      </c>
      <c r="CB49" s="23"/>
      <c r="CC49" s="18">
        <f t="shared" si="155"/>
        <v>1</v>
      </c>
      <c r="CD49" s="18" t="str">
        <f t="shared" si="134"/>
        <v xml:space="preserve"> </v>
      </c>
      <c r="CE49" s="17">
        <v>248659.07</v>
      </c>
      <c r="CF49" s="17">
        <v>423782.93</v>
      </c>
      <c r="CG49" s="17">
        <v>423561.11</v>
      </c>
      <c r="CH49" s="18">
        <f t="shared" si="135"/>
        <v>1.7042729629769788</v>
      </c>
      <c r="CI49" s="18">
        <f t="shared" si="147"/>
        <v>1.0005237024711735</v>
      </c>
      <c r="CJ49" s="23">
        <v>200000</v>
      </c>
      <c r="CK49" s="23">
        <v>375123.86</v>
      </c>
      <c r="CL49" s="23">
        <v>423561.11</v>
      </c>
      <c r="CM49" s="18">
        <f t="shared" si="136"/>
        <v>1.8756192999999999</v>
      </c>
      <c r="CN49" s="18">
        <f t="shared" si="137"/>
        <v>0.88564282967338526</v>
      </c>
      <c r="CO49" s="23">
        <v>48659.07</v>
      </c>
      <c r="CP49" s="23">
        <v>48659.07</v>
      </c>
      <c r="CQ49" s="23"/>
      <c r="CR49" s="18">
        <f t="shared" si="138"/>
        <v>1</v>
      </c>
      <c r="CS49" s="18" t="str">
        <f t="shared" si="139"/>
        <v xml:space="preserve"> </v>
      </c>
      <c r="CT49" s="23">
        <v>0</v>
      </c>
      <c r="CU49" s="23">
        <v>0</v>
      </c>
      <c r="CV49" s="23"/>
      <c r="CW49" s="18" t="str">
        <f t="shared" si="140"/>
        <v xml:space="preserve"> </v>
      </c>
      <c r="CX49" s="18" t="str">
        <f t="shared" si="141"/>
        <v xml:space="preserve"> </v>
      </c>
      <c r="CY49" s="23">
        <v>0</v>
      </c>
      <c r="CZ49" s="23">
        <v>0</v>
      </c>
      <c r="DA49" s="23"/>
      <c r="DB49" s="18" t="str">
        <f t="shared" si="183"/>
        <v xml:space="preserve"> </v>
      </c>
      <c r="DC49" s="18" t="str">
        <f t="shared" si="142"/>
        <v xml:space="preserve"> </v>
      </c>
      <c r="DD49" s="23">
        <v>129138.86</v>
      </c>
      <c r="DE49" s="23">
        <v>129138.86</v>
      </c>
      <c r="DF49" s="23">
        <v>15876.29</v>
      </c>
      <c r="DG49" s="18">
        <f t="shared" si="184"/>
        <v>1</v>
      </c>
      <c r="DH49" s="18" t="str">
        <f>IF(DE49=0," ",IF(DE49/DF49*100&gt;200,"св.200",DE49/DF49))</f>
        <v>св.200</v>
      </c>
      <c r="DI49" s="23">
        <v>5.89</v>
      </c>
      <c r="DJ49" s="23"/>
      <c r="DK49" s="18" t="str">
        <f t="shared" si="144"/>
        <v xml:space="preserve"> </v>
      </c>
      <c r="DL49" s="23"/>
      <c r="DM49" s="23">
        <v>0</v>
      </c>
      <c r="DN49" s="23"/>
      <c r="DO49" s="18" t="str">
        <f t="shared" si="186"/>
        <v xml:space="preserve"> </v>
      </c>
      <c r="DP49" s="18" t="str">
        <f t="shared" si="145"/>
        <v xml:space="preserve"> </v>
      </c>
      <c r="DQ49" s="23">
        <v>79085</v>
      </c>
      <c r="DR49" s="23">
        <v>0</v>
      </c>
      <c r="DS49" s="23"/>
      <c r="DT49" s="18" t="str">
        <f t="shared" si="117"/>
        <v xml:space="preserve"> </v>
      </c>
      <c r="DU49" s="18" t="str">
        <f t="shared" si="167"/>
        <v xml:space="preserve"> </v>
      </c>
    </row>
    <row r="50" spans="1:125" s="39" customFormat="1" ht="15.75" customHeight="1" outlineLevel="1" x14ac:dyDescent="0.25">
      <c r="A50" s="11">
        <f>A49+1</f>
        <v>38</v>
      </c>
      <c r="B50" s="5" t="s">
        <v>71</v>
      </c>
      <c r="C50" s="17">
        <v>15560261.99</v>
      </c>
      <c r="D50" s="17">
        <v>15034956.460000001</v>
      </c>
      <c r="E50" s="17">
        <v>714626.7</v>
      </c>
      <c r="F50" s="18">
        <f t="shared" si="171"/>
        <v>0.96624057291981369</v>
      </c>
      <c r="G50" s="18" t="str">
        <f t="shared" si="118"/>
        <v>св.200</v>
      </c>
      <c r="H50" s="10">
        <v>571000</v>
      </c>
      <c r="I50" s="14">
        <v>157125.96</v>
      </c>
      <c r="J50" s="10">
        <v>232966.19999999998</v>
      </c>
      <c r="K50" s="18">
        <f t="shared" si="172"/>
        <v>0.27517681260945709</v>
      </c>
      <c r="L50" s="18">
        <f t="shared" si="119"/>
        <v>0.67445818320425888</v>
      </c>
      <c r="M50" s="23">
        <v>100000</v>
      </c>
      <c r="N50" s="45">
        <v>26953.67</v>
      </c>
      <c r="O50" s="23">
        <v>41812.74</v>
      </c>
      <c r="P50" s="18">
        <f t="shared" si="173"/>
        <v>0.26953669999999996</v>
      </c>
      <c r="Q50" s="18">
        <f t="shared" si="120"/>
        <v>0.64462816835251646</v>
      </c>
      <c r="R50" s="23">
        <v>0</v>
      </c>
      <c r="S50" s="45">
        <v>0</v>
      </c>
      <c r="T50" s="23"/>
      <c r="U50" s="18" t="str">
        <f>IF(S50&lt;=0," ",IF(R50&lt;=0," ",IF(S50/R50*100&gt;200,"СВ.200",S50/R50)))</f>
        <v xml:space="preserve"> </v>
      </c>
      <c r="V50" s="18" t="str">
        <f t="shared" ref="V50:V55" si="199">IF(S50=0," ",IF(S50/T50*100&gt;200,"св.200",S50/T50))</f>
        <v xml:space="preserve"> </v>
      </c>
      <c r="W50" s="23">
        <v>20000</v>
      </c>
      <c r="X50" s="45">
        <v>10213.200000000001</v>
      </c>
      <c r="Y50" s="23">
        <v>23367.3</v>
      </c>
      <c r="Z50" s="18">
        <f t="shared" si="191"/>
        <v>0.51066</v>
      </c>
      <c r="AA50" s="18">
        <f t="shared" si="192"/>
        <v>0.43707231900989851</v>
      </c>
      <c r="AB50" s="23">
        <v>70000</v>
      </c>
      <c r="AC50" s="45">
        <v>552.9</v>
      </c>
      <c r="AD50" s="23">
        <v>714.32</v>
      </c>
      <c r="AE50" s="18">
        <f t="shared" si="176"/>
        <v>7.8985714285714284E-3</v>
      </c>
      <c r="AF50" s="18">
        <f t="shared" si="123"/>
        <v>0.77402284690334855</v>
      </c>
      <c r="AG50" s="23">
        <v>380000</v>
      </c>
      <c r="AH50" s="45">
        <v>119406.19</v>
      </c>
      <c r="AI50" s="23">
        <v>166471.84</v>
      </c>
      <c r="AJ50" s="18">
        <f t="shared" si="177"/>
        <v>0.3142268157894737</v>
      </c>
      <c r="AK50" s="18">
        <f t="shared" si="124"/>
        <v>0.71727560649296607</v>
      </c>
      <c r="AL50" s="23">
        <v>1000</v>
      </c>
      <c r="AM50" s="45">
        <v>0</v>
      </c>
      <c r="AN50" s="23">
        <v>600</v>
      </c>
      <c r="AO50" s="18" t="str">
        <f t="shared" si="156"/>
        <v xml:space="preserve"> </v>
      </c>
      <c r="AP50" s="18">
        <f t="shared" ref="AP50:AP52" si="200">IF(AN50=0," ",IF(AM50/AN50*100&gt;200,"св.200",AM50/AN50))</f>
        <v>0</v>
      </c>
      <c r="AQ50" s="6">
        <v>14989261.99</v>
      </c>
      <c r="AR50" s="6">
        <v>14877830.5</v>
      </c>
      <c r="AS50" s="6">
        <v>481660.5</v>
      </c>
      <c r="AT50" s="18">
        <f t="shared" si="178"/>
        <v>0.99256591217937606</v>
      </c>
      <c r="AU50" s="18" t="str">
        <f t="shared" si="126"/>
        <v>св.200</v>
      </c>
      <c r="AV50" s="23">
        <v>0</v>
      </c>
      <c r="AW50" s="45">
        <v>0</v>
      </c>
      <c r="AX50" s="23"/>
      <c r="AY50" s="18" t="str">
        <f t="shared" si="179"/>
        <v xml:space="preserve"> </v>
      </c>
      <c r="AZ50" s="18" t="str">
        <f t="shared" si="127"/>
        <v xml:space="preserve"> </v>
      </c>
      <c r="BA50" s="23">
        <v>14989261.99</v>
      </c>
      <c r="BB50" s="45">
        <v>14531330.5</v>
      </c>
      <c r="BC50" s="23">
        <v>481660.5</v>
      </c>
      <c r="BD50" s="18">
        <f t="shared" si="128"/>
        <v>0.96944936379753011</v>
      </c>
      <c r="BE50" s="18" t="str">
        <f t="shared" si="129"/>
        <v>св.200</v>
      </c>
      <c r="BF50" s="23">
        <v>0</v>
      </c>
      <c r="BG50" s="45">
        <v>0</v>
      </c>
      <c r="BH50" s="23"/>
      <c r="BI50" s="18" t="str">
        <f t="shared" si="180"/>
        <v xml:space="preserve"> </v>
      </c>
      <c r="BJ50" s="18" t="str">
        <f t="shared" si="130"/>
        <v xml:space="preserve"> </v>
      </c>
      <c r="BK50" s="23">
        <v>0</v>
      </c>
      <c r="BL50" s="45">
        <v>0</v>
      </c>
      <c r="BM50" s="23"/>
      <c r="BN50" s="18" t="str">
        <f t="shared" si="193"/>
        <v xml:space="preserve"> </v>
      </c>
      <c r="BO50" s="18" t="str">
        <f t="shared" si="194"/>
        <v xml:space="preserve"> </v>
      </c>
      <c r="BP50" s="23">
        <v>0</v>
      </c>
      <c r="BQ50" s="45">
        <v>0</v>
      </c>
      <c r="BR50" s="23"/>
      <c r="BS50" s="18" t="str">
        <f t="shared" si="195"/>
        <v xml:space="preserve"> </v>
      </c>
      <c r="BT50" s="18" t="str">
        <f t="shared" si="196"/>
        <v xml:space="preserve"> </v>
      </c>
      <c r="BU50" s="23">
        <v>0</v>
      </c>
      <c r="BV50" s="45">
        <v>0</v>
      </c>
      <c r="BW50" s="23"/>
      <c r="BX50" s="18" t="str">
        <f t="shared" si="197"/>
        <v xml:space="preserve"> </v>
      </c>
      <c r="BY50" s="18" t="str">
        <f t="shared" si="198"/>
        <v xml:space="preserve"> </v>
      </c>
      <c r="BZ50" s="23">
        <v>0</v>
      </c>
      <c r="CA50" s="45">
        <v>0</v>
      </c>
      <c r="CB50" s="23"/>
      <c r="CC50" s="18" t="str">
        <f t="shared" ref="CC50:CC76" si="201">IF(CA50&lt;=0," ",IF(BZ50&lt;=0," ",IF(CA50/BZ50*100&gt;200,"СВ.200",CA50/BZ50)))</f>
        <v xml:space="preserve"> </v>
      </c>
      <c r="CD50" s="18" t="str">
        <f t="shared" si="134"/>
        <v xml:space="preserve"> </v>
      </c>
      <c r="CE50" s="17">
        <v>0</v>
      </c>
      <c r="CF50" s="17">
        <v>346500</v>
      </c>
      <c r="CG50" s="17">
        <v>0</v>
      </c>
      <c r="CH50" s="18" t="str">
        <f t="shared" si="135"/>
        <v xml:space="preserve"> </v>
      </c>
      <c r="CI50" s="18" t="str">
        <f t="shared" si="147"/>
        <v xml:space="preserve"> </v>
      </c>
      <c r="CJ50" s="23">
        <v>0</v>
      </c>
      <c r="CK50" s="45">
        <v>0</v>
      </c>
      <c r="CL50" s="23"/>
      <c r="CM50" s="18" t="str">
        <f t="shared" si="136"/>
        <v xml:space="preserve"> </v>
      </c>
      <c r="CN50" s="18" t="str">
        <f t="shared" si="137"/>
        <v xml:space="preserve"> </v>
      </c>
      <c r="CO50" s="23">
        <v>0</v>
      </c>
      <c r="CP50" s="45">
        <v>346500</v>
      </c>
      <c r="CQ50" s="23"/>
      <c r="CR50" s="18" t="str">
        <f t="shared" si="138"/>
        <v xml:space="preserve"> </v>
      </c>
      <c r="CS50" s="18" t="str">
        <f t="shared" si="139"/>
        <v xml:space="preserve"> </v>
      </c>
      <c r="CT50" s="23">
        <v>0</v>
      </c>
      <c r="CU50" s="45">
        <v>0</v>
      </c>
      <c r="CV50" s="23"/>
      <c r="CW50" s="18" t="str">
        <f t="shared" si="140"/>
        <v xml:space="preserve"> </v>
      </c>
      <c r="CX50" s="18" t="str">
        <f t="shared" si="141"/>
        <v xml:space="preserve"> </v>
      </c>
      <c r="CY50" s="23">
        <v>0</v>
      </c>
      <c r="CZ50" s="45">
        <v>0</v>
      </c>
      <c r="DA50" s="23"/>
      <c r="DB50" s="18" t="str">
        <f t="shared" si="183"/>
        <v xml:space="preserve"> </v>
      </c>
      <c r="DC50" s="18" t="str">
        <f t="shared" si="142"/>
        <v xml:space="preserve"> </v>
      </c>
      <c r="DD50" s="23">
        <v>0</v>
      </c>
      <c r="DE50" s="45">
        <v>0</v>
      </c>
      <c r="DF50" s="23"/>
      <c r="DG50" s="18" t="str">
        <f t="shared" si="184"/>
        <v xml:space="preserve"> </v>
      </c>
      <c r="DH50" s="18" t="str">
        <f t="shared" si="143"/>
        <v xml:space="preserve"> </v>
      </c>
      <c r="DI50" s="45">
        <v>0</v>
      </c>
      <c r="DJ50" s="23"/>
      <c r="DK50" s="18" t="str">
        <f t="shared" si="144"/>
        <v xml:space="preserve"> </v>
      </c>
      <c r="DL50" s="23"/>
      <c r="DM50" s="45">
        <v>0</v>
      </c>
      <c r="DN50" s="23"/>
      <c r="DO50" s="18" t="str">
        <f t="shared" si="186"/>
        <v xml:space="preserve"> </v>
      </c>
      <c r="DP50" s="18" t="str">
        <f t="shared" si="145"/>
        <v xml:space="preserve"> </v>
      </c>
      <c r="DQ50" s="23"/>
      <c r="DR50" s="45"/>
      <c r="DS50" s="45"/>
      <c r="DT50" s="18" t="str">
        <f t="shared" si="117"/>
        <v xml:space="preserve"> </v>
      </c>
      <c r="DU50" s="18" t="str">
        <f t="shared" si="167"/>
        <v xml:space="preserve"> </v>
      </c>
    </row>
    <row r="51" spans="1:125" s="39" customFormat="1" ht="15.75" customHeight="1" outlineLevel="1" x14ac:dyDescent="0.25">
      <c r="A51" s="11">
        <f t="shared" ref="A51:A55" si="202">A50+1</f>
        <v>39</v>
      </c>
      <c r="B51" s="5" t="s">
        <v>82</v>
      </c>
      <c r="C51" s="17">
        <v>2799500</v>
      </c>
      <c r="D51" s="17">
        <v>899162.95</v>
      </c>
      <c r="E51" s="17">
        <v>703085.20000000007</v>
      </c>
      <c r="F51" s="18">
        <f t="shared" si="171"/>
        <v>0.32118697981782457</v>
      </c>
      <c r="G51" s="18">
        <f t="shared" si="118"/>
        <v>1.2788819192894401</v>
      </c>
      <c r="H51" s="10">
        <v>2669500</v>
      </c>
      <c r="I51" s="14">
        <v>856733.56</v>
      </c>
      <c r="J51" s="10">
        <v>652832.80000000005</v>
      </c>
      <c r="K51" s="18">
        <f t="shared" si="172"/>
        <v>0.32093409252669042</v>
      </c>
      <c r="L51" s="18">
        <f t="shared" si="119"/>
        <v>1.312332284774907</v>
      </c>
      <c r="M51" s="23">
        <v>515000</v>
      </c>
      <c r="N51" s="45">
        <v>213269.99</v>
      </c>
      <c r="O51" s="23">
        <v>197629.2</v>
      </c>
      <c r="P51" s="18">
        <f t="shared" si="173"/>
        <v>0.41411648543689317</v>
      </c>
      <c r="Q51" s="18">
        <f t="shared" si="120"/>
        <v>1.0791421004588391</v>
      </c>
      <c r="R51" s="23">
        <v>0</v>
      </c>
      <c r="S51" s="45">
        <v>0</v>
      </c>
      <c r="T51" s="23"/>
      <c r="U51" s="18" t="str">
        <f>IF(S51&lt;=0," ",IF(R51&lt;=0," ",IF(S51/R51*100&gt;200,"СВ.200",S51/R51)))</f>
        <v xml:space="preserve"> </v>
      </c>
      <c r="V51" s="18" t="str">
        <f t="shared" si="199"/>
        <v xml:space="preserve"> </v>
      </c>
      <c r="W51" s="23">
        <v>72000</v>
      </c>
      <c r="X51" s="45">
        <v>19446.900000000001</v>
      </c>
      <c r="Y51" s="23">
        <v>56325.3</v>
      </c>
      <c r="Z51" s="18">
        <f t="shared" si="191"/>
        <v>0.27009583333333337</v>
      </c>
      <c r="AA51" s="18">
        <f t="shared" si="192"/>
        <v>0.34526047797348619</v>
      </c>
      <c r="AB51" s="23">
        <v>147000</v>
      </c>
      <c r="AC51" s="45">
        <v>17589.55</v>
      </c>
      <c r="AD51" s="23">
        <v>-57721.98</v>
      </c>
      <c r="AE51" s="18">
        <f t="shared" si="176"/>
        <v>0.11965680272108843</v>
      </c>
      <c r="AF51" s="18">
        <f t="shared" si="123"/>
        <v>-0.30472880521423551</v>
      </c>
      <c r="AG51" s="23">
        <v>1935000</v>
      </c>
      <c r="AH51" s="45">
        <v>606227.12</v>
      </c>
      <c r="AI51" s="23">
        <v>456350.28</v>
      </c>
      <c r="AJ51" s="18">
        <f t="shared" si="177"/>
        <v>0.313295669250646</v>
      </c>
      <c r="AK51" s="18">
        <f t="shared" si="124"/>
        <v>1.3284249984463687</v>
      </c>
      <c r="AL51" s="23">
        <v>500</v>
      </c>
      <c r="AM51" s="45">
        <v>200</v>
      </c>
      <c r="AN51" s="23">
        <v>250</v>
      </c>
      <c r="AO51" s="18">
        <f t="shared" si="156"/>
        <v>0.4</v>
      </c>
      <c r="AP51" s="18">
        <f t="shared" si="200"/>
        <v>0.8</v>
      </c>
      <c r="AQ51" s="6">
        <v>130000</v>
      </c>
      <c r="AR51" s="6">
        <v>42429.39</v>
      </c>
      <c r="AS51" s="6">
        <v>50252.4</v>
      </c>
      <c r="AT51" s="18">
        <f>IF(AR51&lt;=0," ",IF(AQ51&lt;=0," ",IF(AR51/AQ51*100&gt;200,"СВ.200",AR51/AQ51)))</f>
        <v>0.3263799230769231</v>
      </c>
      <c r="AU51" s="18">
        <f>IF(AR51=0," ",IF(AR51/AS51*100&gt;200,"св.200",AR51/AS51))</f>
        <v>0.84432564414833911</v>
      </c>
      <c r="AV51" s="23">
        <v>0</v>
      </c>
      <c r="AW51" s="45">
        <v>0</v>
      </c>
      <c r="AX51" s="23"/>
      <c r="AY51" s="18" t="str">
        <f t="shared" si="179"/>
        <v xml:space="preserve"> </v>
      </c>
      <c r="AZ51" s="18" t="str">
        <f t="shared" si="127"/>
        <v xml:space="preserve"> </v>
      </c>
      <c r="BA51" s="23">
        <v>30000</v>
      </c>
      <c r="BB51" s="45">
        <v>0</v>
      </c>
      <c r="BC51" s="23"/>
      <c r="BD51" s="18" t="str">
        <f t="shared" si="128"/>
        <v xml:space="preserve"> </v>
      </c>
      <c r="BE51" s="18" t="str">
        <f t="shared" si="129"/>
        <v xml:space="preserve"> </v>
      </c>
      <c r="BF51" s="23">
        <v>0</v>
      </c>
      <c r="BG51" s="45">
        <v>0</v>
      </c>
      <c r="BH51" s="23"/>
      <c r="BI51" s="18" t="str">
        <f t="shared" si="180"/>
        <v xml:space="preserve"> </v>
      </c>
      <c r="BJ51" s="18" t="str">
        <f t="shared" si="130"/>
        <v xml:space="preserve"> </v>
      </c>
      <c r="BK51" s="23">
        <v>75000</v>
      </c>
      <c r="BL51" s="45">
        <v>30779.4</v>
      </c>
      <c r="BM51" s="23"/>
      <c r="BN51" s="18">
        <f t="shared" si="193"/>
        <v>0.41039200000000003</v>
      </c>
      <c r="BO51" s="18" t="str">
        <f t="shared" si="194"/>
        <v xml:space="preserve"> </v>
      </c>
      <c r="BP51" s="23">
        <v>0</v>
      </c>
      <c r="BQ51" s="45">
        <v>0</v>
      </c>
      <c r="BR51" s="23"/>
      <c r="BS51" s="18" t="str">
        <f t="shared" si="195"/>
        <v xml:space="preserve"> </v>
      </c>
      <c r="BT51" s="18" t="str">
        <f t="shared" si="196"/>
        <v xml:space="preserve"> </v>
      </c>
      <c r="BU51" s="23">
        <v>25000</v>
      </c>
      <c r="BV51" s="45">
        <v>11649.99</v>
      </c>
      <c r="BW51" s="23"/>
      <c r="BX51" s="18">
        <f t="shared" si="197"/>
        <v>0.46599960000000001</v>
      </c>
      <c r="BY51" s="18" t="str">
        <f t="shared" si="198"/>
        <v xml:space="preserve"> </v>
      </c>
      <c r="BZ51" s="23">
        <v>0</v>
      </c>
      <c r="CA51" s="45">
        <v>0</v>
      </c>
      <c r="CB51" s="23"/>
      <c r="CC51" s="18" t="str">
        <f t="shared" si="201"/>
        <v xml:space="preserve"> </v>
      </c>
      <c r="CD51" s="18" t="str">
        <f t="shared" si="134"/>
        <v xml:space="preserve"> </v>
      </c>
      <c r="CE51" s="17">
        <v>0</v>
      </c>
      <c r="CF51" s="17">
        <v>0</v>
      </c>
      <c r="CG51" s="17">
        <v>50252.4</v>
      </c>
      <c r="CH51" s="18" t="str">
        <f t="shared" si="135"/>
        <v xml:space="preserve"> </v>
      </c>
      <c r="CI51" s="18">
        <f t="shared" si="147"/>
        <v>0</v>
      </c>
      <c r="CJ51" s="23">
        <v>0</v>
      </c>
      <c r="CK51" s="45">
        <v>0</v>
      </c>
      <c r="CL51" s="23"/>
      <c r="CM51" s="18" t="str">
        <f t="shared" si="136"/>
        <v xml:space="preserve"> </v>
      </c>
      <c r="CN51" s="18" t="str">
        <f t="shared" si="137"/>
        <v xml:space="preserve"> </v>
      </c>
      <c r="CO51" s="23">
        <v>0</v>
      </c>
      <c r="CP51" s="45">
        <v>0</v>
      </c>
      <c r="CQ51" s="23">
        <v>50252.4</v>
      </c>
      <c r="CR51" s="18" t="str">
        <f t="shared" si="138"/>
        <v xml:space="preserve"> </v>
      </c>
      <c r="CS51" s="18">
        <f t="shared" si="139"/>
        <v>0</v>
      </c>
      <c r="CT51" s="23">
        <v>0</v>
      </c>
      <c r="CU51" s="45">
        <v>0</v>
      </c>
      <c r="CV51" s="23"/>
      <c r="CW51" s="18" t="str">
        <f t="shared" si="140"/>
        <v xml:space="preserve"> </v>
      </c>
      <c r="CX51" s="18" t="str">
        <f t="shared" si="141"/>
        <v xml:space="preserve"> </v>
      </c>
      <c r="CY51" s="23">
        <v>0</v>
      </c>
      <c r="CZ51" s="45">
        <v>0</v>
      </c>
      <c r="DA51" s="23"/>
      <c r="DB51" s="18" t="str">
        <f t="shared" si="183"/>
        <v xml:space="preserve"> </v>
      </c>
      <c r="DC51" s="18" t="str">
        <f t="shared" si="142"/>
        <v xml:space="preserve"> </v>
      </c>
      <c r="DD51" s="23">
        <v>0</v>
      </c>
      <c r="DE51" s="45">
        <v>0</v>
      </c>
      <c r="DF51" s="23"/>
      <c r="DG51" s="18" t="str">
        <f t="shared" si="184"/>
        <v xml:space="preserve"> </v>
      </c>
      <c r="DH51" s="18" t="str">
        <f>IF(DE51=0," ",IF(DE51/DF51*100&gt;200,"св.200",DE51/DF51))</f>
        <v xml:space="preserve"> </v>
      </c>
      <c r="DI51" s="45">
        <v>0</v>
      </c>
      <c r="DJ51" s="23"/>
      <c r="DK51" s="18" t="str">
        <f t="shared" si="144"/>
        <v xml:space="preserve"> </v>
      </c>
      <c r="DL51" s="23"/>
      <c r="DM51" s="45">
        <v>0</v>
      </c>
      <c r="DN51" s="23"/>
      <c r="DO51" s="18" t="str">
        <f t="shared" si="186"/>
        <v xml:space="preserve"> </v>
      </c>
      <c r="DP51" s="18" t="str">
        <f t="shared" si="145"/>
        <v xml:space="preserve"> </v>
      </c>
      <c r="DQ51" s="23"/>
      <c r="DR51" s="45"/>
      <c r="DS51" s="45"/>
      <c r="DT51" s="18" t="str">
        <f t="shared" si="117"/>
        <v xml:space="preserve"> </v>
      </c>
      <c r="DU51" s="18" t="str">
        <f t="shared" si="167"/>
        <v xml:space="preserve"> </v>
      </c>
    </row>
    <row r="52" spans="1:125" s="39" customFormat="1" ht="15.75" customHeight="1" outlineLevel="1" x14ac:dyDescent="0.25">
      <c r="A52" s="11">
        <f t="shared" si="202"/>
        <v>40</v>
      </c>
      <c r="B52" s="5" t="s">
        <v>9</v>
      </c>
      <c r="C52" s="17">
        <v>1728418.06</v>
      </c>
      <c r="D52" s="17">
        <v>122653.26</v>
      </c>
      <c r="E52" s="17">
        <v>251933.71</v>
      </c>
      <c r="F52" s="18">
        <f t="shared" si="171"/>
        <v>7.0962727616951646E-2</v>
      </c>
      <c r="G52" s="18">
        <f t="shared" si="118"/>
        <v>0.48684735361536174</v>
      </c>
      <c r="H52" s="10">
        <v>588700</v>
      </c>
      <c r="I52" s="14">
        <v>122653.26000000001</v>
      </c>
      <c r="J52" s="10">
        <v>251933.71</v>
      </c>
      <c r="K52" s="18">
        <f t="shared" si="172"/>
        <v>0.20834594870052661</v>
      </c>
      <c r="L52" s="18">
        <f t="shared" si="119"/>
        <v>0.4868473536153618</v>
      </c>
      <c r="M52" s="23">
        <v>90700</v>
      </c>
      <c r="N52" s="45">
        <v>26000.2</v>
      </c>
      <c r="O52" s="23">
        <v>40796.6</v>
      </c>
      <c r="P52" s="18">
        <f t="shared" si="173"/>
        <v>0.28666152149944873</v>
      </c>
      <c r="Q52" s="18">
        <f t="shared" si="120"/>
        <v>0.63731291333101292</v>
      </c>
      <c r="R52" s="23">
        <v>0</v>
      </c>
      <c r="S52" s="45">
        <v>0</v>
      </c>
      <c r="T52" s="23"/>
      <c r="U52" s="18" t="str">
        <f>IF(S52&lt;=0," ",IF(R52&lt;=0," ",IF(S52/R52*100&gt;200,"СВ.200",S52/R52)))</f>
        <v xml:space="preserve"> </v>
      </c>
      <c r="V52" s="18" t="str">
        <f t="shared" si="199"/>
        <v xml:space="preserve"> </v>
      </c>
      <c r="W52" s="23">
        <v>3000</v>
      </c>
      <c r="X52" s="45">
        <v>909.9</v>
      </c>
      <c r="Y52" s="23">
        <v>2.33</v>
      </c>
      <c r="Z52" s="18">
        <f t="shared" si="191"/>
        <v>0.30330000000000001</v>
      </c>
      <c r="AA52" s="18" t="str">
        <f t="shared" si="192"/>
        <v>св.200</v>
      </c>
      <c r="AB52" s="23">
        <v>35000</v>
      </c>
      <c r="AC52" s="45">
        <v>826.9</v>
      </c>
      <c r="AD52" s="23">
        <v>1248.74</v>
      </c>
      <c r="AE52" s="18">
        <f t="shared" si="176"/>
        <v>2.3625714285714285E-2</v>
      </c>
      <c r="AF52" s="18">
        <f t="shared" si="123"/>
        <v>0.66218748498486468</v>
      </c>
      <c r="AG52" s="23">
        <v>460000</v>
      </c>
      <c r="AH52" s="45">
        <v>93666.26</v>
      </c>
      <c r="AI52" s="23">
        <v>209886.04</v>
      </c>
      <c r="AJ52" s="18">
        <f t="shared" si="177"/>
        <v>0.20362230434782608</v>
      </c>
      <c r="AK52" s="18">
        <f t="shared" si="124"/>
        <v>0.44627198645512578</v>
      </c>
      <c r="AL52" s="23">
        <v>0</v>
      </c>
      <c r="AM52" s="45">
        <v>1250</v>
      </c>
      <c r="AN52" s="23"/>
      <c r="AO52" s="18" t="str">
        <f t="shared" si="156"/>
        <v xml:space="preserve"> </v>
      </c>
      <c r="AP52" s="18" t="str">
        <f t="shared" si="200"/>
        <v xml:space="preserve"> </v>
      </c>
      <c r="AQ52" s="6">
        <v>1139718.06</v>
      </c>
      <c r="AR52" s="6">
        <v>0</v>
      </c>
      <c r="AS52" s="6">
        <v>0</v>
      </c>
      <c r="AT52" s="18" t="str">
        <f t="shared" si="178"/>
        <v xml:space="preserve"> </v>
      </c>
      <c r="AU52" s="18" t="str">
        <f t="shared" si="126"/>
        <v xml:space="preserve"> </v>
      </c>
      <c r="AV52" s="23">
        <v>0</v>
      </c>
      <c r="AW52" s="45">
        <v>0</v>
      </c>
      <c r="AX52" s="23"/>
      <c r="AY52" s="18" t="str">
        <f t="shared" si="179"/>
        <v xml:space="preserve"> </v>
      </c>
      <c r="AZ52" s="18" t="str">
        <f t="shared" si="127"/>
        <v xml:space="preserve"> </v>
      </c>
      <c r="BA52" s="23">
        <v>1139718.06</v>
      </c>
      <c r="BB52" s="45">
        <v>0</v>
      </c>
      <c r="BC52" s="23"/>
      <c r="BD52" s="18" t="str">
        <f t="shared" si="128"/>
        <v xml:space="preserve"> </v>
      </c>
      <c r="BE52" s="18" t="str">
        <f t="shared" si="129"/>
        <v xml:space="preserve"> </v>
      </c>
      <c r="BF52" s="23">
        <v>0</v>
      </c>
      <c r="BG52" s="45">
        <v>0</v>
      </c>
      <c r="BH52" s="23"/>
      <c r="BI52" s="18" t="str">
        <f t="shared" si="180"/>
        <v xml:space="preserve"> </v>
      </c>
      <c r="BJ52" s="18" t="str">
        <f t="shared" si="130"/>
        <v xml:space="preserve"> </v>
      </c>
      <c r="BK52" s="23">
        <v>0</v>
      </c>
      <c r="BL52" s="45">
        <v>0</v>
      </c>
      <c r="BM52" s="23"/>
      <c r="BN52" s="18" t="str">
        <f t="shared" si="193"/>
        <v xml:space="preserve"> </v>
      </c>
      <c r="BO52" s="18" t="str">
        <f t="shared" si="194"/>
        <v xml:space="preserve"> </v>
      </c>
      <c r="BP52" s="23">
        <v>0</v>
      </c>
      <c r="BQ52" s="45">
        <v>0</v>
      </c>
      <c r="BR52" s="23"/>
      <c r="BS52" s="18" t="str">
        <f t="shared" si="195"/>
        <v xml:space="preserve"> </v>
      </c>
      <c r="BT52" s="18" t="str">
        <f t="shared" si="196"/>
        <v xml:space="preserve"> </v>
      </c>
      <c r="BU52" s="23">
        <v>0</v>
      </c>
      <c r="BV52" s="45">
        <v>0</v>
      </c>
      <c r="BW52" s="23"/>
      <c r="BX52" s="18" t="str">
        <f t="shared" si="197"/>
        <v xml:space="preserve"> </v>
      </c>
      <c r="BY52" s="18" t="str">
        <f t="shared" si="198"/>
        <v xml:space="preserve"> </v>
      </c>
      <c r="BZ52" s="23">
        <v>0</v>
      </c>
      <c r="CA52" s="45">
        <v>151800</v>
      </c>
      <c r="CB52" s="23"/>
      <c r="CC52" s="18" t="str">
        <f t="shared" si="201"/>
        <v xml:space="preserve"> </v>
      </c>
      <c r="CD52" s="18" t="str">
        <f t="shared" si="134"/>
        <v xml:space="preserve"> </v>
      </c>
      <c r="CE52" s="17">
        <v>0</v>
      </c>
      <c r="CF52" s="17">
        <v>0</v>
      </c>
      <c r="CG52" s="17">
        <v>0</v>
      </c>
      <c r="CH52" s="18" t="str">
        <f t="shared" si="135"/>
        <v xml:space="preserve"> </v>
      </c>
      <c r="CI52" s="18" t="str">
        <f t="shared" si="147"/>
        <v xml:space="preserve"> </v>
      </c>
      <c r="CJ52" s="23">
        <v>0</v>
      </c>
      <c r="CK52" s="45">
        <v>0</v>
      </c>
      <c r="CL52" s="23"/>
      <c r="CM52" s="18" t="str">
        <f t="shared" si="136"/>
        <v xml:space="preserve"> </v>
      </c>
      <c r="CN52" s="18" t="str">
        <f t="shared" si="137"/>
        <v xml:space="preserve"> </v>
      </c>
      <c r="CO52" s="23">
        <v>0</v>
      </c>
      <c r="CP52" s="45">
        <v>0</v>
      </c>
      <c r="CQ52" s="23"/>
      <c r="CR52" s="18" t="str">
        <f t="shared" si="138"/>
        <v xml:space="preserve"> </v>
      </c>
      <c r="CS52" s="18" t="str">
        <f t="shared" si="139"/>
        <v xml:space="preserve"> </v>
      </c>
      <c r="CT52" s="23">
        <v>0</v>
      </c>
      <c r="CU52" s="45">
        <v>0</v>
      </c>
      <c r="CV52" s="23"/>
      <c r="CW52" s="18" t="str">
        <f t="shared" si="140"/>
        <v xml:space="preserve"> </v>
      </c>
      <c r="CX52" s="18" t="str">
        <f t="shared" si="141"/>
        <v xml:space="preserve"> </v>
      </c>
      <c r="CY52" s="23">
        <v>0</v>
      </c>
      <c r="CZ52" s="45">
        <v>0</v>
      </c>
      <c r="DA52" s="23"/>
      <c r="DB52" s="18" t="str">
        <f t="shared" si="183"/>
        <v xml:space="preserve"> </v>
      </c>
      <c r="DC52" s="18" t="str">
        <f t="shared" si="142"/>
        <v xml:space="preserve"> </v>
      </c>
      <c r="DD52" s="23">
        <v>0</v>
      </c>
      <c r="DE52" s="45">
        <v>0</v>
      </c>
      <c r="DF52" s="23"/>
      <c r="DG52" s="18" t="str">
        <f t="shared" si="184"/>
        <v xml:space="preserve"> </v>
      </c>
      <c r="DH52" s="18" t="str">
        <f t="shared" si="143"/>
        <v xml:space="preserve"> </v>
      </c>
      <c r="DI52" s="45">
        <v>-151800</v>
      </c>
      <c r="DJ52" s="23"/>
      <c r="DK52" s="18" t="str">
        <f t="shared" si="144"/>
        <v xml:space="preserve"> </v>
      </c>
      <c r="DL52" s="23"/>
      <c r="DM52" s="45">
        <v>0</v>
      </c>
      <c r="DN52" s="23"/>
      <c r="DO52" s="18" t="str">
        <f t="shared" si="186"/>
        <v xml:space="preserve"> </v>
      </c>
      <c r="DP52" s="18" t="str">
        <f t="shared" si="145"/>
        <v xml:space="preserve"> </v>
      </c>
      <c r="DQ52" s="23"/>
      <c r="DR52" s="45"/>
      <c r="DS52" s="45"/>
      <c r="DT52" s="18" t="str">
        <f t="shared" si="117"/>
        <v xml:space="preserve"> </v>
      </c>
      <c r="DU52" s="18" t="str">
        <f t="shared" si="167"/>
        <v xml:space="preserve"> </v>
      </c>
    </row>
    <row r="53" spans="1:125" s="39" customFormat="1" ht="15.75" customHeight="1" outlineLevel="1" x14ac:dyDescent="0.25">
      <c r="A53" s="11">
        <f t="shared" si="202"/>
        <v>41</v>
      </c>
      <c r="B53" s="5" t="s">
        <v>43</v>
      </c>
      <c r="C53" s="32">
        <v>1738688.38</v>
      </c>
      <c r="D53" s="17">
        <v>686555.64</v>
      </c>
      <c r="E53" s="17">
        <v>1931718.84</v>
      </c>
      <c r="F53" s="18">
        <f t="shared" si="171"/>
        <v>0.39486986161372978</v>
      </c>
      <c r="G53" s="18">
        <f t="shared" si="118"/>
        <v>0.35541178446030997</v>
      </c>
      <c r="H53" s="10">
        <v>1615000</v>
      </c>
      <c r="I53" s="14">
        <v>641221.16</v>
      </c>
      <c r="J53" s="10">
        <v>1860849.72</v>
      </c>
      <c r="K53" s="18">
        <f t="shared" si="172"/>
        <v>0.39704096594427246</v>
      </c>
      <c r="L53" s="18">
        <f t="shared" si="119"/>
        <v>0.34458513930936885</v>
      </c>
      <c r="M53" s="23">
        <v>640000</v>
      </c>
      <c r="N53" s="45">
        <v>383565.26</v>
      </c>
      <c r="O53" s="23">
        <v>404240.01</v>
      </c>
      <c r="P53" s="18">
        <f t="shared" si="173"/>
        <v>0.59932071875000004</v>
      </c>
      <c r="Q53" s="18">
        <f t="shared" si="120"/>
        <v>0.94885526051713687</v>
      </c>
      <c r="R53" s="23">
        <v>0</v>
      </c>
      <c r="S53" s="45">
        <v>0</v>
      </c>
      <c r="T53" s="23"/>
      <c r="U53" s="18" t="str">
        <f>IF(S53&lt;=0," ",IF(R53&lt;=0," ",IF(S53/R53*100&gt;200,"СВ.200",S53/R53)))</f>
        <v xml:space="preserve"> </v>
      </c>
      <c r="V53" s="18" t="str">
        <f t="shared" si="199"/>
        <v xml:space="preserve"> </v>
      </c>
      <c r="W53" s="23">
        <v>50000</v>
      </c>
      <c r="X53" s="45">
        <v>0</v>
      </c>
      <c r="Y53" s="23">
        <v>1400029.52</v>
      </c>
      <c r="Z53" s="18" t="str">
        <f t="shared" si="175"/>
        <v xml:space="preserve"> </v>
      </c>
      <c r="AA53" s="18">
        <f t="shared" si="122"/>
        <v>0</v>
      </c>
      <c r="AB53" s="23">
        <v>190000</v>
      </c>
      <c r="AC53" s="45">
        <v>14545.02</v>
      </c>
      <c r="AD53" s="23">
        <v>23704.98</v>
      </c>
      <c r="AE53" s="18">
        <f t="shared" si="176"/>
        <v>7.6552736842105271E-2</v>
      </c>
      <c r="AF53" s="18">
        <f t="shared" si="123"/>
        <v>0.61358499353300444</v>
      </c>
      <c r="AG53" s="23">
        <v>730000</v>
      </c>
      <c r="AH53" s="45">
        <v>241710.88</v>
      </c>
      <c r="AI53" s="23">
        <v>30975.21</v>
      </c>
      <c r="AJ53" s="18">
        <f t="shared" si="177"/>
        <v>0.33111079452054792</v>
      </c>
      <c r="AK53" s="18" t="str">
        <f t="shared" si="124"/>
        <v>св.200</v>
      </c>
      <c r="AL53" s="23">
        <v>5000</v>
      </c>
      <c r="AM53" s="45">
        <v>1400</v>
      </c>
      <c r="AN53" s="23">
        <v>1900</v>
      </c>
      <c r="AO53" s="18">
        <f t="shared" ref="AO53:AO76" si="203">IF(AM53&lt;=0," ",IF(AL53&lt;=0," ",IF(AM53/AL53*100&gt;200,"СВ.200",AM53/AL53)))</f>
        <v>0.28000000000000003</v>
      </c>
      <c r="AP53" s="18">
        <f t="shared" si="125"/>
        <v>0.73684210526315785</v>
      </c>
      <c r="AQ53" s="6">
        <v>123688.38</v>
      </c>
      <c r="AR53" s="6">
        <v>45334.479999999996</v>
      </c>
      <c r="AS53" s="6">
        <v>70869.12000000001</v>
      </c>
      <c r="AT53" s="18">
        <f t="shared" si="178"/>
        <v>0.36652173793528536</v>
      </c>
      <c r="AU53" s="18">
        <f t="shared" si="126"/>
        <v>0.63969300027995257</v>
      </c>
      <c r="AV53" s="23">
        <v>0</v>
      </c>
      <c r="AW53" s="45">
        <v>0</v>
      </c>
      <c r="AX53" s="23"/>
      <c r="AY53" s="18" t="str">
        <f t="shared" si="179"/>
        <v xml:space="preserve"> </v>
      </c>
      <c r="AZ53" s="18" t="str">
        <f t="shared" si="127"/>
        <v xml:space="preserve"> </v>
      </c>
      <c r="BA53" s="23">
        <v>25200</v>
      </c>
      <c r="BB53" s="45">
        <v>2993.99</v>
      </c>
      <c r="BC53" s="23">
        <v>1319</v>
      </c>
      <c r="BD53" s="18">
        <f t="shared" si="128"/>
        <v>0.11880912698412698</v>
      </c>
      <c r="BE53" s="18" t="str">
        <f t="shared" si="129"/>
        <v>св.200</v>
      </c>
      <c r="BF53" s="23">
        <v>4000</v>
      </c>
      <c r="BG53" s="45">
        <v>0</v>
      </c>
      <c r="BH53" s="23"/>
      <c r="BI53" s="18" t="str">
        <f t="shared" si="180"/>
        <v xml:space="preserve"> </v>
      </c>
      <c r="BJ53" s="18" t="str">
        <f t="shared" si="130"/>
        <v xml:space="preserve"> </v>
      </c>
      <c r="BK53" s="23">
        <v>13415</v>
      </c>
      <c r="BL53" s="45">
        <v>8324.48</v>
      </c>
      <c r="BM53" s="23">
        <v>13420.1</v>
      </c>
      <c r="BN53" s="18">
        <f t="shared" si="189"/>
        <v>0.62053522176667908</v>
      </c>
      <c r="BO53" s="18">
        <f t="shared" si="131"/>
        <v>0.62029940164380293</v>
      </c>
      <c r="BP53" s="23">
        <v>72300</v>
      </c>
      <c r="BQ53" s="45">
        <v>28859.66</v>
      </c>
      <c r="BR53" s="23">
        <v>27372.77</v>
      </c>
      <c r="BS53" s="18">
        <f t="shared" si="195"/>
        <v>0.39916542185338866</v>
      </c>
      <c r="BT53" s="18">
        <f t="shared" si="196"/>
        <v>1.0543200414134193</v>
      </c>
      <c r="BU53" s="23">
        <v>7870.38</v>
      </c>
      <c r="BV53" s="45">
        <v>5156.3500000000004</v>
      </c>
      <c r="BW53" s="23">
        <v>22352.73</v>
      </c>
      <c r="BX53" s="18">
        <f t="shared" si="197"/>
        <v>0.65515896309962163</v>
      </c>
      <c r="BY53" s="18">
        <f t="shared" si="198"/>
        <v>0.23068099511782231</v>
      </c>
      <c r="BZ53" s="23">
        <v>0</v>
      </c>
      <c r="CA53" s="45">
        <v>0</v>
      </c>
      <c r="CB53" s="23"/>
      <c r="CC53" s="18" t="str">
        <f t="shared" si="201"/>
        <v xml:space="preserve"> </v>
      </c>
      <c r="CD53" s="18" t="str">
        <f t="shared" si="134"/>
        <v xml:space="preserve"> </v>
      </c>
      <c r="CE53" s="17">
        <v>0</v>
      </c>
      <c r="CF53" s="17">
        <v>0</v>
      </c>
      <c r="CG53" s="17">
        <v>0</v>
      </c>
      <c r="CH53" s="18" t="str">
        <f t="shared" si="135"/>
        <v xml:space="preserve"> </v>
      </c>
      <c r="CI53" s="18" t="str">
        <f t="shared" si="147"/>
        <v xml:space="preserve"> </v>
      </c>
      <c r="CJ53" s="23">
        <v>0</v>
      </c>
      <c r="CK53" s="45">
        <v>0</v>
      </c>
      <c r="CL53" s="23"/>
      <c r="CM53" s="18" t="str">
        <f t="shared" si="136"/>
        <v xml:space="preserve"> </v>
      </c>
      <c r="CN53" s="18" t="str">
        <f t="shared" si="137"/>
        <v xml:space="preserve"> </v>
      </c>
      <c r="CO53" s="23">
        <v>0</v>
      </c>
      <c r="CP53" s="45">
        <v>0</v>
      </c>
      <c r="CQ53" s="23"/>
      <c r="CR53" s="18" t="str">
        <f t="shared" si="138"/>
        <v xml:space="preserve"> </v>
      </c>
      <c r="CS53" s="18" t="str">
        <f t="shared" si="139"/>
        <v xml:space="preserve"> </v>
      </c>
      <c r="CT53" s="23">
        <v>0</v>
      </c>
      <c r="CU53" s="45">
        <v>0</v>
      </c>
      <c r="CV53" s="23"/>
      <c r="CW53" s="18" t="str">
        <f t="shared" si="140"/>
        <v xml:space="preserve"> </v>
      </c>
      <c r="CX53" s="18" t="str">
        <f t="shared" si="141"/>
        <v xml:space="preserve"> </v>
      </c>
      <c r="CY53" s="23">
        <v>0</v>
      </c>
      <c r="CZ53" s="45">
        <v>0</v>
      </c>
      <c r="DA53" s="23"/>
      <c r="DB53" s="18" t="str">
        <f t="shared" si="183"/>
        <v xml:space="preserve"> </v>
      </c>
      <c r="DC53" s="18" t="str">
        <f t="shared" si="142"/>
        <v xml:space="preserve"> </v>
      </c>
      <c r="DD53" s="23">
        <v>0</v>
      </c>
      <c r="DE53" s="45">
        <v>0</v>
      </c>
      <c r="DF53" s="23"/>
      <c r="DG53" s="18" t="str">
        <f t="shared" si="184"/>
        <v xml:space="preserve"> </v>
      </c>
      <c r="DH53" s="18" t="str">
        <f t="shared" si="143"/>
        <v xml:space="preserve"> </v>
      </c>
      <c r="DI53" s="45">
        <v>0</v>
      </c>
      <c r="DJ53" s="23"/>
      <c r="DK53" s="18" t="str">
        <f>IF(DI53=0," ",IF(DI53/DJ53*100&gt;200,"св.200",DI53/DJ53))</f>
        <v xml:space="preserve"> </v>
      </c>
      <c r="DL53" s="23"/>
      <c r="DM53" s="45">
        <v>0</v>
      </c>
      <c r="DN53" s="23">
        <v>5501.6</v>
      </c>
      <c r="DO53" s="18" t="str">
        <f t="shared" si="186"/>
        <v xml:space="preserve"> </v>
      </c>
      <c r="DP53" s="18">
        <f t="shared" si="145"/>
        <v>0</v>
      </c>
      <c r="DQ53" s="23"/>
      <c r="DR53" s="45"/>
      <c r="DS53" s="45"/>
      <c r="DT53" s="18" t="str">
        <f t="shared" si="117"/>
        <v xml:space="preserve"> </v>
      </c>
      <c r="DU53" s="18" t="str">
        <f t="shared" si="167"/>
        <v xml:space="preserve"> </v>
      </c>
    </row>
    <row r="54" spans="1:125" s="39" customFormat="1" ht="15.75" customHeight="1" outlineLevel="1" x14ac:dyDescent="0.25">
      <c r="A54" s="11">
        <f t="shared" si="202"/>
        <v>42</v>
      </c>
      <c r="B54" s="5" t="s">
        <v>109</v>
      </c>
      <c r="C54" s="17">
        <v>8133991.8399999999</v>
      </c>
      <c r="D54" s="17">
        <v>2854612.26</v>
      </c>
      <c r="E54" s="17">
        <v>2044581.0400000003</v>
      </c>
      <c r="F54" s="18">
        <f t="shared" si="171"/>
        <v>0.35094850304152747</v>
      </c>
      <c r="G54" s="18">
        <f t="shared" si="118"/>
        <v>1.3961844525370339</v>
      </c>
      <c r="H54" s="10">
        <v>7907600</v>
      </c>
      <c r="I54" s="14">
        <v>2256855.8200000003</v>
      </c>
      <c r="J54" s="10">
        <v>1896422.2500000002</v>
      </c>
      <c r="K54" s="18">
        <f t="shared" si="172"/>
        <v>0.28540338661540798</v>
      </c>
      <c r="L54" s="18">
        <f t="shared" si="119"/>
        <v>1.1900597664892405</v>
      </c>
      <c r="M54" s="23">
        <v>1703000</v>
      </c>
      <c r="N54" s="45">
        <v>770225.16</v>
      </c>
      <c r="O54" s="23">
        <v>633394.53</v>
      </c>
      <c r="P54" s="18">
        <f t="shared" si="173"/>
        <v>0.4522754903112155</v>
      </c>
      <c r="Q54" s="18">
        <f t="shared" si="120"/>
        <v>1.2160274892175025</v>
      </c>
      <c r="R54" s="23">
        <v>0</v>
      </c>
      <c r="S54" s="45">
        <v>0</v>
      </c>
      <c r="T54" s="23"/>
      <c r="U54" s="18" t="str">
        <f t="shared" si="174"/>
        <v xml:space="preserve"> </v>
      </c>
      <c r="V54" s="18" t="str">
        <f t="shared" si="199"/>
        <v xml:space="preserve"> </v>
      </c>
      <c r="W54" s="23">
        <v>54000</v>
      </c>
      <c r="X54" s="45">
        <v>9722.3700000000008</v>
      </c>
      <c r="Y54" s="23">
        <v>52865.09</v>
      </c>
      <c r="Z54" s="18">
        <f t="shared" ref="Z54:Z55" si="204">IF(X54&lt;=0," ",IF(W54&lt;=0," ",IF(X54/W54*100&gt;200,"СВ.200",X54/W54)))</f>
        <v>0.18004388888888889</v>
      </c>
      <c r="AA54" s="18">
        <f t="shared" ref="AA54:AA55" si="205">IF(Y54=0," ",IF(X54/Y54*100&gt;200,"св.200",X54/Y54))</f>
        <v>0.18390907875121373</v>
      </c>
      <c r="AB54" s="23">
        <v>345000</v>
      </c>
      <c r="AC54" s="45">
        <v>3546.67</v>
      </c>
      <c r="AD54" s="23">
        <v>34987.800000000003</v>
      </c>
      <c r="AE54" s="18">
        <f t="shared" si="176"/>
        <v>1.0280202898550726E-2</v>
      </c>
      <c r="AF54" s="18">
        <f t="shared" si="123"/>
        <v>0.10136876282589931</v>
      </c>
      <c r="AG54" s="23">
        <v>5797600</v>
      </c>
      <c r="AH54" s="45">
        <v>1471211.62</v>
      </c>
      <c r="AI54" s="23">
        <v>1171774.83</v>
      </c>
      <c r="AJ54" s="18">
        <f t="shared" si="177"/>
        <v>0.2537621809024424</v>
      </c>
      <c r="AK54" s="18">
        <f t="shared" si="124"/>
        <v>1.2555412373894395</v>
      </c>
      <c r="AL54" s="23">
        <v>8000</v>
      </c>
      <c r="AM54" s="45">
        <v>2150</v>
      </c>
      <c r="AN54" s="23">
        <v>3400</v>
      </c>
      <c r="AO54" s="18">
        <f t="shared" ref="AO54:AO55" si="206">IF(AM54&lt;=0," ",IF(AL54&lt;=0," ",IF(AM54/AL54*100&gt;200,"СВ.200",AM54/AL54)))</f>
        <v>0.26874999999999999</v>
      </c>
      <c r="AP54" s="18">
        <f t="shared" ref="AP54:AP55" si="207">IF(AN54=0," ",IF(AM54/AN54*100&gt;200,"св.200",AM54/AN54))</f>
        <v>0.63235294117647056</v>
      </c>
      <c r="AQ54" s="6">
        <v>226391.84</v>
      </c>
      <c r="AR54" s="6">
        <v>597756.43999999994</v>
      </c>
      <c r="AS54" s="6">
        <v>148158.79</v>
      </c>
      <c r="AT54" s="18" t="str">
        <f t="shared" si="178"/>
        <v>СВ.200</v>
      </c>
      <c r="AU54" s="18" t="str">
        <f t="shared" si="126"/>
        <v>св.200</v>
      </c>
      <c r="AV54" s="23">
        <v>0</v>
      </c>
      <c r="AW54" s="45">
        <v>0</v>
      </c>
      <c r="AX54" s="23"/>
      <c r="AY54" s="18" t="str">
        <f t="shared" si="179"/>
        <v xml:space="preserve"> </v>
      </c>
      <c r="AZ54" s="18" t="str">
        <f t="shared" si="127"/>
        <v xml:space="preserve"> </v>
      </c>
      <c r="BA54" s="23">
        <v>2500</v>
      </c>
      <c r="BB54" s="45">
        <v>1100</v>
      </c>
      <c r="BC54" s="23">
        <v>947.3</v>
      </c>
      <c r="BD54" s="18">
        <f t="shared" si="128"/>
        <v>0.44</v>
      </c>
      <c r="BE54" s="18">
        <f t="shared" si="129"/>
        <v>1.1611949751926529</v>
      </c>
      <c r="BF54" s="23">
        <v>0</v>
      </c>
      <c r="BG54" s="45">
        <v>0</v>
      </c>
      <c r="BH54" s="23">
        <v>2226.4</v>
      </c>
      <c r="BI54" s="18" t="str">
        <f t="shared" si="180"/>
        <v xml:space="preserve"> </v>
      </c>
      <c r="BJ54" s="18" t="str">
        <f>IF(BG54=0," ",IF(BG54/BH54*100&gt;200,"св.200",BG54/BH54))</f>
        <v xml:space="preserve"> </v>
      </c>
      <c r="BK54" s="23">
        <v>0</v>
      </c>
      <c r="BL54" s="45">
        <v>0</v>
      </c>
      <c r="BM54" s="23"/>
      <c r="BN54" s="18" t="str">
        <f t="shared" ref="BN54:BN55" si="208">IF(BL54&lt;=0," ",IF(BK54&lt;=0," ",IF(BL54/BK54*100&gt;200,"СВ.200",BL54/BK54)))</f>
        <v xml:space="preserve"> </v>
      </c>
      <c r="BO54" s="18" t="str">
        <f t="shared" ref="BO54:BO55" si="209">IF(BM54=0," ",IF(BL54/BM54*100&gt;200,"св.200",BL54/BM54))</f>
        <v xml:space="preserve"> </v>
      </c>
      <c r="BP54" s="23">
        <v>146000</v>
      </c>
      <c r="BQ54" s="45">
        <v>46264.6</v>
      </c>
      <c r="BR54" s="23">
        <v>41245.22</v>
      </c>
      <c r="BS54" s="18">
        <f t="shared" si="195"/>
        <v>0.3168808219178082</v>
      </c>
      <c r="BT54" s="18">
        <f t="shared" si="196"/>
        <v>1.1216960413837045</v>
      </c>
      <c r="BU54" s="23">
        <v>0</v>
      </c>
      <c r="BV54" s="45">
        <v>0</v>
      </c>
      <c r="BW54" s="23"/>
      <c r="BX54" s="18" t="str">
        <f t="shared" si="197"/>
        <v xml:space="preserve"> </v>
      </c>
      <c r="BY54" s="18" t="str">
        <f t="shared" si="198"/>
        <v xml:space="preserve"> </v>
      </c>
      <c r="BZ54" s="23">
        <v>0</v>
      </c>
      <c r="CA54" s="45">
        <v>472500</v>
      </c>
      <c r="CB54" s="23"/>
      <c r="CC54" s="18" t="str">
        <f t="shared" si="201"/>
        <v xml:space="preserve"> </v>
      </c>
      <c r="CD54" s="18" t="str">
        <f t="shared" si="134"/>
        <v xml:space="preserve"> </v>
      </c>
      <c r="CE54" s="17">
        <v>0</v>
      </c>
      <c r="CF54" s="17">
        <v>0</v>
      </c>
      <c r="CG54" s="17">
        <v>19966.27</v>
      </c>
      <c r="CH54" s="18" t="str">
        <f t="shared" si="135"/>
        <v xml:space="preserve"> </v>
      </c>
      <c r="CI54" s="18">
        <f t="shared" si="147"/>
        <v>0</v>
      </c>
      <c r="CJ54" s="23">
        <v>0</v>
      </c>
      <c r="CK54" s="45">
        <v>0</v>
      </c>
      <c r="CL54" s="23"/>
      <c r="CM54" s="18" t="str">
        <f t="shared" si="136"/>
        <v xml:space="preserve"> </v>
      </c>
      <c r="CN54" s="18" t="str">
        <f t="shared" si="137"/>
        <v xml:space="preserve"> </v>
      </c>
      <c r="CO54" s="23">
        <v>0</v>
      </c>
      <c r="CP54" s="45">
        <v>0</v>
      </c>
      <c r="CQ54" s="23">
        <v>19966.27</v>
      </c>
      <c r="CR54" s="18" t="str">
        <f t="shared" si="138"/>
        <v xml:space="preserve"> </v>
      </c>
      <c r="CS54" s="18">
        <f t="shared" si="139"/>
        <v>0</v>
      </c>
      <c r="CT54" s="23">
        <v>0</v>
      </c>
      <c r="CU54" s="45">
        <v>0</v>
      </c>
      <c r="CV54" s="23"/>
      <c r="CW54" s="18" t="str">
        <f t="shared" si="140"/>
        <v xml:space="preserve"> </v>
      </c>
      <c r="CX54" s="18" t="str">
        <f t="shared" si="141"/>
        <v xml:space="preserve"> </v>
      </c>
      <c r="CY54" s="23">
        <v>0</v>
      </c>
      <c r="CZ54" s="45">
        <v>0</v>
      </c>
      <c r="DA54" s="23"/>
      <c r="DB54" s="18" t="str">
        <f t="shared" si="183"/>
        <v xml:space="preserve"> </v>
      </c>
      <c r="DC54" s="18" t="str">
        <f t="shared" si="142"/>
        <v xml:space="preserve"> </v>
      </c>
      <c r="DD54" s="23">
        <v>0</v>
      </c>
      <c r="DE54" s="45">
        <v>0</v>
      </c>
      <c r="DF54" s="23"/>
      <c r="DG54" s="18" t="str">
        <f t="shared" si="184"/>
        <v xml:space="preserve"> </v>
      </c>
      <c r="DH54" s="18" t="str">
        <f t="shared" si="143"/>
        <v xml:space="preserve"> </v>
      </c>
      <c r="DI54" s="57">
        <v>0</v>
      </c>
      <c r="DJ54" s="23">
        <v>-2226.4</v>
      </c>
      <c r="DK54" s="18">
        <f t="shared" si="144"/>
        <v>0</v>
      </c>
      <c r="DL54" s="23"/>
      <c r="DM54" s="45">
        <v>0</v>
      </c>
      <c r="DN54" s="23"/>
      <c r="DO54" s="18" t="str">
        <f t="shared" si="186"/>
        <v xml:space="preserve"> </v>
      </c>
      <c r="DP54" s="18" t="str">
        <f t="shared" si="145"/>
        <v xml:space="preserve"> </v>
      </c>
      <c r="DQ54" s="23">
        <v>77891.839999999997</v>
      </c>
      <c r="DR54" s="45">
        <v>77891.839999999997</v>
      </c>
      <c r="DS54" s="45">
        <v>86000</v>
      </c>
      <c r="DT54" s="18">
        <f t="shared" si="117"/>
        <v>1</v>
      </c>
      <c r="DU54" s="18">
        <f t="shared" si="167"/>
        <v>0.90571906976744176</v>
      </c>
    </row>
    <row r="55" spans="1:125" s="39" customFormat="1" ht="15.75" customHeight="1" outlineLevel="1" x14ac:dyDescent="0.25">
      <c r="A55" s="11">
        <f t="shared" si="202"/>
        <v>43</v>
      </c>
      <c r="B55" s="5" t="s">
        <v>45</v>
      </c>
      <c r="C55" s="17">
        <v>1941411.94</v>
      </c>
      <c r="D55" s="17">
        <v>138717.96</v>
      </c>
      <c r="E55" s="17">
        <v>1560689.7799999998</v>
      </c>
      <c r="F55" s="18">
        <f t="shared" si="171"/>
        <v>7.1452099959784937E-2</v>
      </c>
      <c r="G55" s="18">
        <f t="shared" si="118"/>
        <v>8.8882468366006731E-2</v>
      </c>
      <c r="H55" s="10">
        <v>487500</v>
      </c>
      <c r="I55" s="14">
        <v>101098.15</v>
      </c>
      <c r="J55" s="10">
        <v>186107.02</v>
      </c>
      <c r="K55" s="18">
        <f t="shared" si="172"/>
        <v>0.2073808205128205</v>
      </c>
      <c r="L55" s="18">
        <f t="shared" si="119"/>
        <v>0.5432258815384825</v>
      </c>
      <c r="M55" s="23">
        <v>316500</v>
      </c>
      <c r="N55" s="45">
        <v>88448.87</v>
      </c>
      <c r="O55" s="23">
        <v>142855.85999999999</v>
      </c>
      <c r="P55" s="18">
        <f t="shared" si="173"/>
        <v>0.27945930489731435</v>
      </c>
      <c r="Q55" s="18">
        <f t="shared" si="120"/>
        <v>0.61914764994589655</v>
      </c>
      <c r="R55" s="23">
        <v>0</v>
      </c>
      <c r="S55" s="45">
        <v>0</v>
      </c>
      <c r="T55" s="23"/>
      <c r="U55" s="18" t="str">
        <f t="shared" si="174"/>
        <v xml:space="preserve"> </v>
      </c>
      <c r="V55" s="18" t="str">
        <f t="shared" si="199"/>
        <v xml:space="preserve"> </v>
      </c>
      <c r="W55" s="23">
        <v>0</v>
      </c>
      <c r="X55" s="45">
        <v>0</v>
      </c>
      <c r="Y55" s="23"/>
      <c r="Z55" s="18" t="str">
        <f t="shared" si="204"/>
        <v xml:space="preserve"> </v>
      </c>
      <c r="AA55" s="18" t="str">
        <f t="shared" si="205"/>
        <v xml:space="preserve"> </v>
      </c>
      <c r="AB55" s="23">
        <v>15000</v>
      </c>
      <c r="AC55" s="45">
        <v>345.1</v>
      </c>
      <c r="AD55" s="23">
        <v>1421.28</v>
      </c>
      <c r="AE55" s="18">
        <f t="shared" si="176"/>
        <v>2.3006666666666668E-2</v>
      </c>
      <c r="AF55" s="18">
        <f t="shared" si="123"/>
        <v>0.24280929866036252</v>
      </c>
      <c r="AG55" s="23">
        <v>156000</v>
      </c>
      <c r="AH55" s="45">
        <v>12104.18</v>
      </c>
      <c r="AI55" s="23">
        <v>41829.879999999997</v>
      </c>
      <c r="AJ55" s="18">
        <f t="shared" si="177"/>
        <v>7.7590897435897435E-2</v>
      </c>
      <c r="AK55" s="18">
        <f t="shared" si="124"/>
        <v>0.28936683538178931</v>
      </c>
      <c r="AL55" s="23">
        <v>0</v>
      </c>
      <c r="AM55" s="45">
        <v>200</v>
      </c>
      <c r="AN55" s="23"/>
      <c r="AO55" s="18" t="str">
        <f t="shared" si="206"/>
        <v xml:space="preserve"> </v>
      </c>
      <c r="AP55" s="18" t="str">
        <f t="shared" si="207"/>
        <v xml:space="preserve"> </v>
      </c>
      <c r="AQ55" s="6">
        <v>1453911.94</v>
      </c>
      <c r="AR55" s="6">
        <v>37619.81</v>
      </c>
      <c r="AS55" s="6">
        <v>1374582.7599999998</v>
      </c>
      <c r="AT55" s="18">
        <f t="shared" si="178"/>
        <v>2.5874888956479717E-2</v>
      </c>
      <c r="AU55" s="18">
        <f t="shared" si="126"/>
        <v>2.7368166613700295E-2</v>
      </c>
      <c r="AV55" s="23">
        <v>0</v>
      </c>
      <c r="AW55" s="45">
        <v>0</v>
      </c>
      <c r="AX55" s="23"/>
      <c r="AY55" s="18" t="str">
        <f t="shared" si="179"/>
        <v xml:space="preserve"> </v>
      </c>
      <c r="AZ55" s="18" t="str">
        <f t="shared" si="127"/>
        <v xml:space="preserve"> </v>
      </c>
      <c r="BA55" s="23">
        <v>1394210.1</v>
      </c>
      <c r="BB55" s="45">
        <v>0</v>
      </c>
      <c r="BC55" s="23">
        <v>1358679.16</v>
      </c>
      <c r="BD55" s="18" t="str">
        <f t="shared" si="128"/>
        <v xml:space="preserve"> </v>
      </c>
      <c r="BE55" s="18">
        <f t="shared" si="129"/>
        <v>0</v>
      </c>
      <c r="BF55" s="23">
        <v>0</v>
      </c>
      <c r="BG55" s="45">
        <v>0</v>
      </c>
      <c r="BH55" s="23"/>
      <c r="BI55" s="18" t="str">
        <f t="shared" si="180"/>
        <v xml:space="preserve"> </v>
      </c>
      <c r="BJ55" s="18" t="str">
        <f t="shared" si="130"/>
        <v xml:space="preserve"> </v>
      </c>
      <c r="BK55" s="23">
        <v>0</v>
      </c>
      <c r="BL55" s="45">
        <v>0</v>
      </c>
      <c r="BM55" s="23">
        <v>125.96</v>
      </c>
      <c r="BN55" s="18" t="str">
        <f t="shared" si="208"/>
        <v xml:space="preserve"> </v>
      </c>
      <c r="BO55" s="18">
        <f t="shared" si="209"/>
        <v>0</v>
      </c>
      <c r="BP55" s="23">
        <v>6809.28</v>
      </c>
      <c r="BQ55" s="45">
        <v>3400.1</v>
      </c>
      <c r="BR55" s="23">
        <v>1777.64</v>
      </c>
      <c r="BS55" s="18">
        <f t="shared" si="181"/>
        <v>0.49933326284129892</v>
      </c>
      <c r="BT55" s="18">
        <f t="shared" si="150"/>
        <v>1.912704484597556</v>
      </c>
      <c r="BU55" s="23">
        <v>40000</v>
      </c>
      <c r="BV55" s="45">
        <v>21327.15</v>
      </c>
      <c r="BW55" s="23">
        <v>14000</v>
      </c>
      <c r="BX55" s="18">
        <f t="shared" si="182"/>
        <v>0.53317875000000003</v>
      </c>
      <c r="BY55" s="18">
        <f t="shared" si="133"/>
        <v>1.5233678571428573</v>
      </c>
      <c r="BZ55" s="23">
        <v>0</v>
      </c>
      <c r="CA55" s="45">
        <v>0</v>
      </c>
      <c r="CB55" s="23"/>
      <c r="CC55" s="18" t="str">
        <f t="shared" si="201"/>
        <v xml:space="preserve"> </v>
      </c>
      <c r="CD55" s="18" t="str">
        <f t="shared" si="134"/>
        <v xml:space="preserve"> </v>
      </c>
      <c r="CE55" s="17">
        <v>4893.5600000000004</v>
      </c>
      <c r="CF55" s="17">
        <v>4893.5600000000004</v>
      </c>
      <c r="CG55" s="17">
        <v>0</v>
      </c>
      <c r="CH55" s="18">
        <f t="shared" si="135"/>
        <v>1</v>
      </c>
      <c r="CI55" s="18" t="str">
        <f t="shared" si="147"/>
        <v xml:space="preserve"> </v>
      </c>
      <c r="CJ55" s="23">
        <v>0</v>
      </c>
      <c r="CK55" s="45">
        <v>0</v>
      </c>
      <c r="CL55" s="23"/>
      <c r="CM55" s="18" t="str">
        <f t="shared" si="136"/>
        <v xml:space="preserve"> </v>
      </c>
      <c r="CN55" s="18" t="str">
        <f t="shared" si="137"/>
        <v xml:space="preserve"> </v>
      </c>
      <c r="CO55" s="23">
        <v>4893.5600000000004</v>
      </c>
      <c r="CP55" s="45">
        <v>4893.5600000000004</v>
      </c>
      <c r="CQ55" s="23"/>
      <c r="CR55" s="18">
        <f t="shared" si="138"/>
        <v>1</v>
      </c>
      <c r="CS55" s="18" t="str">
        <f t="shared" si="139"/>
        <v xml:space="preserve"> </v>
      </c>
      <c r="CT55" s="23">
        <v>0</v>
      </c>
      <c r="CU55" s="45">
        <v>0</v>
      </c>
      <c r="CV55" s="23"/>
      <c r="CW55" s="18" t="str">
        <f t="shared" si="140"/>
        <v xml:space="preserve"> </v>
      </c>
      <c r="CX55" s="18" t="str">
        <f t="shared" si="141"/>
        <v xml:space="preserve"> </v>
      </c>
      <c r="CY55" s="23">
        <v>0</v>
      </c>
      <c r="CZ55" s="45">
        <v>0</v>
      </c>
      <c r="DA55" s="23"/>
      <c r="DB55" s="18" t="str">
        <f t="shared" si="183"/>
        <v xml:space="preserve"> </v>
      </c>
      <c r="DC55" s="18" t="str">
        <f t="shared" si="142"/>
        <v xml:space="preserve"> </v>
      </c>
      <c r="DD55" s="23">
        <v>0</v>
      </c>
      <c r="DE55" s="45">
        <v>0</v>
      </c>
      <c r="DF55" s="23"/>
      <c r="DG55" s="18" t="str">
        <f t="shared" si="184"/>
        <v xml:space="preserve"> </v>
      </c>
      <c r="DH55" s="18" t="str">
        <f t="shared" si="143"/>
        <v xml:space="preserve"> </v>
      </c>
      <c r="DI55" s="45">
        <v>0</v>
      </c>
      <c r="DJ55" s="23"/>
      <c r="DK55" s="18" t="str">
        <f t="shared" si="144"/>
        <v xml:space="preserve"> </v>
      </c>
      <c r="DL55" s="23"/>
      <c r="DM55" s="45">
        <v>0</v>
      </c>
      <c r="DN55" s="23"/>
      <c r="DO55" s="18" t="str">
        <f t="shared" si="186"/>
        <v xml:space="preserve"> </v>
      </c>
      <c r="DP55" s="18" t="str">
        <f t="shared" si="145"/>
        <v xml:space="preserve"> </v>
      </c>
      <c r="DQ55" s="23">
        <v>7999</v>
      </c>
      <c r="DR55" s="45">
        <v>7999</v>
      </c>
      <c r="DS55" s="45"/>
      <c r="DT55" s="18">
        <f t="shared" si="117"/>
        <v>1</v>
      </c>
      <c r="DU55" s="18" t="str">
        <f t="shared" si="167"/>
        <v xml:space="preserve"> </v>
      </c>
    </row>
    <row r="56" spans="1:125" s="38" customFormat="1" ht="32.1" customHeight="1" x14ac:dyDescent="0.25">
      <c r="A56" s="12"/>
      <c r="B56" s="4" t="s">
        <v>128</v>
      </c>
      <c r="C56" s="20">
        <v>64667162.140000001</v>
      </c>
      <c r="D56" s="20">
        <v>32674768.119999997</v>
      </c>
      <c r="E56" s="20">
        <v>29375832.739999998</v>
      </c>
      <c r="F56" s="16">
        <f t="shared" si="171"/>
        <v>0.50527604797719983</v>
      </c>
      <c r="G56" s="16">
        <f t="shared" si="118"/>
        <v>1.1123009995732975</v>
      </c>
      <c r="H56" s="15">
        <v>59588558.390000001</v>
      </c>
      <c r="I56" s="29">
        <v>30821596.540000003</v>
      </c>
      <c r="J56" s="15">
        <v>26927766.899999999</v>
      </c>
      <c r="K56" s="16">
        <f t="shared" si="172"/>
        <v>0.51724017785891607</v>
      </c>
      <c r="L56" s="16">
        <f t="shared" si="119"/>
        <v>1.1446027683788367</v>
      </c>
      <c r="M56" s="15">
        <v>49195259.799999997</v>
      </c>
      <c r="N56" s="15">
        <v>28738226.460000001</v>
      </c>
      <c r="O56" s="15">
        <v>23775299.609999996</v>
      </c>
      <c r="P56" s="16">
        <f t="shared" si="173"/>
        <v>0.58416657573988462</v>
      </c>
      <c r="Q56" s="16">
        <f t="shared" si="120"/>
        <v>1.2087429782761845</v>
      </c>
      <c r="R56" s="15">
        <v>1225730</v>
      </c>
      <c r="S56" s="15">
        <v>667951.23</v>
      </c>
      <c r="T56" s="15">
        <v>640608.80000000005</v>
      </c>
      <c r="U56" s="16">
        <f t="shared" si="174"/>
        <v>0.54494156951367756</v>
      </c>
      <c r="V56" s="16">
        <f t="shared" si="121"/>
        <v>1.0426819456741774</v>
      </c>
      <c r="W56" s="15">
        <v>43900</v>
      </c>
      <c r="X56" s="15">
        <v>43587.840000000004</v>
      </c>
      <c r="Y56" s="15">
        <v>21790.730000000003</v>
      </c>
      <c r="Z56" s="16">
        <f t="shared" si="175"/>
        <v>0.99288929384965841</v>
      </c>
      <c r="AA56" s="16" t="str">
        <f t="shared" si="122"/>
        <v>св.200</v>
      </c>
      <c r="AB56" s="15">
        <v>3005668.59</v>
      </c>
      <c r="AC56" s="15">
        <v>255875.44</v>
      </c>
      <c r="AD56" s="15">
        <v>280283.96000000002</v>
      </c>
      <c r="AE56" s="16">
        <f t="shared" si="176"/>
        <v>8.5130955838348107E-2</v>
      </c>
      <c r="AF56" s="16">
        <f t="shared" si="123"/>
        <v>0.91291503088510662</v>
      </c>
      <c r="AG56" s="15">
        <v>6047000</v>
      </c>
      <c r="AH56" s="15">
        <v>1098405.57</v>
      </c>
      <c r="AI56" s="15">
        <v>2183913.7999999998</v>
      </c>
      <c r="AJ56" s="16">
        <f t="shared" si="177"/>
        <v>0.18164471142715397</v>
      </c>
      <c r="AK56" s="16">
        <f t="shared" si="124"/>
        <v>0.50295280427276945</v>
      </c>
      <c r="AL56" s="15">
        <v>71000</v>
      </c>
      <c r="AM56" s="15">
        <v>17350</v>
      </c>
      <c r="AN56" s="15">
        <v>25870</v>
      </c>
      <c r="AO56" s="16">
        <f t="shared" si="203"/>
        <v>0.2443661971830986</v>
      </c>
      <c r="AP56" s="16">
        <f t="shared" si="125"/>
        <v>0.67066099729416317</v>
      </c>
      <c r="AQ56" s="15">
        <v>5078603.75</v>
      </c>
      <c r="AR56" s="15">
        <v>1853171.58</v>
      </c>
      <c r="AS56" s="15">
        <v>2448065.84</v>
      </c>
      <c r="AT56" s="16">
        <f t="shared" si="178"/>
        <v>0.36489784815363868</v>
      </c>
      <c r="AU56" s="16">
        <f t="shared" si="126"/>
        <v>0.75699417463379992</v>
      </c>
      <c r="AV56" s="15">
        <v>910000</v>
      </c>
      <c r="AW56" s="15">
        <v>920240.07</v>
      </c>
      <c r="AX56" s="15">
        <v>1118748.6100000001</v>
      </c>
      <c r="AY56" s="16">
        <f t="shared" si="179"/>
        <v>1.0112528241758241</v>
      </c>
      <c r="AZ56" s="16">
        <f t="shared" si="127"/>
        <v>0.8225619784233742</v>
      </c>
      <c r="BA56" s="15">
        <v>148558.33000000002</v>
      </c>
      <c r="BB56" s="15">
        <v>31976.54</v>
      </c>
      <c r="BC56" s="15">
        <v>53489.39</v>
      </c>
      <c r="BD56" s="16">
        <f t="shared" si="128"/>
        <v>0.21524568834342711</v>
      </c>
      <c r="BE56" s="16">
        <f t="shared" si="129"/>
        <v>0.59781089296400658</v>
      </c>
      <c r="BF56" s="15">
        <v>474058</v>
      </c>
      <c r="BG56" s="15">
        <v>254639.9</v>
      </c>
      <c r="BH56" s="15">
        <v>258882.9</v>
      </c>
      <c r="BI56" s="16">
        <f t="shared" si="180"/>
        <v>0.53714925177931816</v>
      </c>
      <c r="BJ56" s="16">
        <f t="shared" si="130"/>
        <v>0.9836103504711976</v>
      </c>
      <c r="BK56" s="15">
        <v>262954.68</v>
      </c>
      <c r="BL56" s="15">
        <v>111326.85</v>
      </c>
      <c r="BM56" s="15">
        <v>86682.5</v>
      </c>
      <c r="BN56" s="16">
        <f t="shared" si="189"/>
        <v>0.42336896228658111</v>
      </c>
      <c r="BO56" s="16">
        <f t="shared" si="131"/>
        <v>1.2843059441063653</v>
      </c>
      <c r="BP56" s="15">
        <v>494000</v>
      </c>
      <c r="BQ56" s="15">
        <v>212764.24</v>
      </c>
      <c r="BR56" s="15">
        <v>248890.12</v>
      </c>
      <c r="BS56" s="16">
        <f t="shared" si="181"/>
        <v>0.43069684210526316</v>
      </c>
      <c r="BT56" s="16">
        <f t="shared" si="150"/>
        <v>0.85485209296375442</v>
      </c>
      <c r="BU56" s="15">
        <v>78391.320000000007</v>
      </c>
      <c r="BV56" s="15">
        <v>43841.32</v>
      </c>
      <c r="BW56" s="15">
        <v>9311.74</v>
      </c>
      <c r="BX56" s="16">
        <f t="shared" si="182"/>
        <v>0.55926242854438468</v>
      </c>
      <c r="BY56" s="16" t="str">
        <f t="shared" si="133"/>
        <v>св.200</v>
      </c>
      <c r="BZ56" s="15">
        <v>266554.7</v>
      </c>
      <c r="CA56" s="15">
        <v>155000</v>
      </c>
      <c r="CB56" s="15">
        <v>385700</v>
      </c>
      <c r="CC56" s="16">
        <f t="shared" si="201"/>
        <v>0.58149415485827105</v>
      </c>
      <c r="CD56" s="16">
        <f t="shared" si="134"/>
        <v>0.4018667358050298</v>
      </c>
      <c r="CE56" s="20">
        <v>1486652.23</v>
      </c>
      <c r="CF56" s="20">
        <v>60149.54</v>
      </c>
      <c r="CG56" s="20">
        <v>91626.75</v>
      </c>
      <c r="CH56" s="16">
        <f t="shared" si="135"/>
        <v>4.0459724733335922E-2</v>
      </c>
      <c r="CI56" s="16">
        <f t="shared" si="147"/>
        <v>0.65646265964906536</v>
      </c>
      <c r="CJ56" s="15">
        <v>0</v>
      </c>
      <c r="CK56" s="15">
        <v>60149.54</v>
      </c>
      <c r="CL56" s="15">
        <v>91626.75</v>
      </c>
      <c r="CM56" s="16" t="str">
        <f t="shared" si="136"/>
        <v xml:space="preserve"> </v>
      </c>
      <c r="CN56" s="16">
        <f t="shared" si="137"/>
        <v>0.65646265964906536</v>
      </c>
      <c r="CO56" s="15">
        <v>1486652.23</v>
      </c>
      <c r="CP56" s="15">
        <v>0</v>
      </c>
      <c r="CQ56" s="15">
        <v>0</v>
      </c>
      <c r="CR56" s="16" t="str">
        <f t="shared" si="138"/>
        <v xml:space="preserve"> </v>
      </c>
      <c r="CS56" s="16" t="str">
        <f t="shared" si="139"/>
        <v xml:space="preserve"> </v>
      </c>
      <c r="CT56" s="15">
        <v>0</v>
      </c>
      <c r="CU56" s="15">
        <v>0</v>
      </c>
      <c r="CV56" s="15">
        <v>0</v>
      </c>
      <c r="CW56" s="30" t="str">
        <f t="shared" si="140"/>
        <v xml:space="preserve"> </v>
      </c>
      <c r="CX56" s="30" t="str">
        <f t="shared" si="141"/>
        <v xml:space="preserve"> </v>
      </c>
      <c r="CY56" s="15">
        <v>0</v>
      </c>
      <c r="CZ56" s="15">
        <v>0</v>
      </c>
      <c r="DA56" s="15">
        <v>0</v>
      </c>
      <c r="DB56" s="16" t="str">
        <f t="shared" si="183"/>
        <v xml:space="preserve"> </v>
      </c>
      <c r="DC56" s="16" t="str">
        <f t="shared" si="142"/>
        <v xml:space="preserve"> </v>
      </c>
      <c r="DD56" s="15">
        <v>4440.2</v>
      </c>
      <c r="DE56" s="15">
        <v>8646.9699999999993</v>
      </c>
      <c r="DF56" s="15">
        <v>22740.68</v>
      </c>
      <c r="DG56" s="16">
        <f t="shared" si="184"/>
        <v>1.9474280437818117</v>
      </c>
      <c r="DH56" s="16">
        <f t="shared" si="143"/>
        <v>0.38024236742261003</v>
      </c>
      <c r="DI56" s="15">
        <v>0</v>
      </c>
      <c r="DJ56" s="15">
        <v>43200</v>
      </c>
      <c r="DK56" s="16" t="str">
        <f>IF(DI56=0," ",IF(DI56/DJ56*100&gt;200,"св.200",DI56/DJ56))</f>
        <v xml:space="preserve"> </v>
      </c>
      <c r="DL56" s="15">
        <f>SUM(DL57:DL62)</f>
        <v>0</v>
      </c>
      <c r="DM56" s="15">
        <v>0</v>
      </c>
      <c r="DN56" s="15">
        <v>0</v>
      </c>
      <c r="DO56" s="16" t="str">
        <f t="shared" si="186"/>
        <v xml:space="preserve"> </v>
      </c>
      <c r="DP56" s="16" t="str">
        <f t="shared" ref="DP56:DP62" si="210">IF(DM56=0," ",IF(DM56/DN56*100&gt;200,"св.200",DM56/DN56))</f>
        <v xml:space="preserve"> </v>
      </c>
      <c r="DQ56" s="15">
        <f>DQ57+DQ59+DQ58+DQ60+DQ61+DQ62</f>
        <v>952994.29</v>
      </c>
      <c r="DR56" s="15">
        <f>DR57+DR59+DR58+DR60+DR61+DR62</f>
        <v>54586.15</v>
      </c>
      <c r="DS56" s="15">
        <v>128820.5</v>
      </c>
      <c r="DT56" s="16">
        <f t="shared" si="117"/>
        <v>5.7278569843267374E-2</v>
      </c>
      <c r="DU56" s="16"/>
    </row>
    <row r="57" spans="1:125" s="39" customFormat="1" ht="16.5" customHeight="1" outlineLevel="1" x14ac:dyDescent="0.25">
      <c r="A57" s="11">
        <v>44</v>
      </c>
      <c r="B57" s="5" t="s">
        <v>76</v>
      </c>
      <c r="C57" s="17">
        <v>54864760.119999997</v>
      </c>
      <c r="D57" s="17">
        <v>30487016.989999998</v>
      </c>
      <c r="E57" s="17">
        <v>26740487.709999997</v>
      </c>
      <c r="F57" s="18">
        <f t="shared" si="171"/>
        <v>0.555675754770802</v>
      </c>
      <c r="G57" s="18">
        <f t="shared" si="118"/>
        <v>1.1401069913395383</v>
      </c>
      <c r="H57" s="10">
        <v>53372589.799999997</v>
      </c>
      <c r="I57" s="14">
        <v>29338438.419999998</v>
      </c>
      <c r="J57" s="10">
        <v>25188516.649999999</v>
      </c>
      <c r="K57" s="18">
        <f t="shared" si="172"/>
        <v>0.54969111541969806</v>
      </c>
      <c r="L57" s="18">
        <f t="shared" si="119"/>
        <v>1.1647545120526182</v>
      </c>
      <c r="M57" s="23">
        <v>47794359.799999997</v>
      </c>
      <c r="N57" s="23">
        <v>28170862.109999999</v>
      </c>
      <c r="O57" s="23">
        <v>23140639.859999999</v>
      </c>
      <c r="P57" s="18">
        <f t="shared" si="173"/>
        <v>0.58941812858010079</v>
      </c>
      <c r="Q57" s="18">
        <f t="shared" si="120"/>
        <v>1.2173761088903614</v>
      </c>
      <c r="R57" s="23">
        <v>1225730</v>
      </c>
      <c r="S57" s="23">
        <v>667951.23</v>
      </c>
      <c r="T57" s="23">
        <v>640608.80000000005</v>
      </c>
      <c r="U57" s="18">
        <f t="shared" si="174"/>
        <v>0.54494156951367756</v>
      </c>
      <c r="V57" s="18">
        <f t="shared" si="121"/>
        <v>1.0426819456741774</v>
      </c>
      <c r="W57" s="23">
        <v>2500</v>
      </c>
      <c r="X57" s="23">
        <v>0</v>
      </c>
      <c r="Y57" s="23">
        <v>-2640</v>
      </c>
      <c r="Z57" s="18" t="str">
        <f t="shared" ref="Z57:Z58" si="211">IF(X57&lt;=0," ",IF(W57&lt;=0," ",IF(X57/W57*100&gt;200,"СВ.200",X57/W57)))</f>
        <v xml:space="preserve"> </v>
      </c>
      <c r="AA57" s="18">
        <f t="shared" ref="AA57:AA58" si="212">IF(Y57=0," ",IF(X57/Y57*100&gt;200,"св.200",X57/Y57))</f>
        <v>0</v>
      </c>
      <c r="AB57" s="23">
        <v>1750000</v>
      </c>
      <c r="AC57" s="23">
        <v>79758.789999999994</v>
      </c>
      <c r="AD57" s="23">
        <v>178679.91</v>
      </c>
      <c r="AE57" s="18">
        <f t="shared" si="176"/>
        <v>4.5576451428571425E-2</v>
      </c>
      <c r="AF57" s="18">
        <f t="shared" si="123"/>
        <v>0.44637805111945711</v>
      </c>
      <c r="AG57" s="23">
        <v>2600000</v>
      </c>
      <c r="AH57" s="23">
        <v>419866.29</v>
      </c>
      <c r="AI57" s="23">
        <v>1231228.08</v>
      </c>
      <c r="AJ57" s="18">
        <f t="shared" si="177"/>
        <v>0.16148703461538461</v>
      </c>
      <c r="AK57" s="18">
        <f t="shared" si="124"/>
        <v>0.34101422540655502</v>
      </c>
      <c r="AL57" s="23">
        <v>0</v>
      </c>
      <c r="AM57" s="23">
        <v>0</v>
      </c>
      <c r="AN57" s="23"/>
      <c r="AO57" s="18" t="str">
        <f t="shared" si="203"/>
        <v xml:space="preserve"> </v>
      </c>
      <c r="AP57" s="18" t="str">
        <f t="shared" si="125"/>
        <v xml:space="preserve"> </v>
      </c>
      <c r="AQ57" s="6">
        <v>1492170.3199999998</v>
      </c>
      <c r="AR57" s="6">
        <v>1148578.57</v>
      </c>
      <c r="AS57" s="6">
        <v>1551971.06</v>
      </c>
      <c r="AT57" s="18">
        <f t="shared" si="178"/>
        <v>0.76973690912174164</v>
      </c>
      <c r="AU57" s="18">
        <f t="shared" si="126"/>
        <v>0.74007731175090341</v>
      </c>
      <c r="AV57" s="23">
        <v>910000</v>
      </c>
      <c r="AW57" s="23">
        <v>920240.07</v>
      </c>
      <c r="AX57" s="23">
        <v>1118748.6100000001</v>
      </c>
      <c r="AY57" s="18">
        <f t="shared" si="179"/>
        <v>1.0112528241758241</v>
      </c>
      <c r="AZ57" s="18">
        <f t="shared" si="127"/>
        <v>0.8225619784233742</v>
      </c>
      <c r="BA57" s="23">
        <v>22600</v>
      </c>
      <c r="BB57" s="23">
        <v>14566.81</v>
      </c>
      <c r="BC57" s="23">
        <v>32332.52</v>
      </c>
      <c r="BD57" s="18">
        <f t="shared" ref="BD57:BD60" si="213">IF(BB57&lt;=0," ",IF(BA57&lt;=0," ",IF(BB57/BA57*100&gt;200,"СВ.200",BB57/BA57)))</f>
        <v>0.64454911504424772</v>
      </c>
      <c r="BE57" s="18">
        <f t="shared" ref="BE57:BE60" si="214">IF(BC57=0," ",IF(BB57/BC57*100&gt;200,"св.200",BB57/BC57))</f>
        <v>0.45053122985774074</v>
      </c>
      <c r="BF57" s="23">
        <v>0</v>
      </c>
      <c r="BG57" s="23">
        <v>0</v>
      </c>
      <c r="BH57" s="23"/>
      <c r="BI57" s="18" t="str">
        <f t="shared" si="180"/>
        <v xml:space="preserve"> </v>
      </c>
      <c r="BJ57" s="18" t="str">
        <f t="shared" si="130"/>
        <v xml:space="preserve"> </v>
      </c>
      <c r="BK57" s="23">
        <v>0</v>
      </c>
      <c r="BL57" s="23">
        <v>0</v>
      </c>
      <c r="BM57" s="23"/>
      <c r="BN57" s="18" t="str">
        <f t="shared" si="189"/>
        <v xml:space="preserve"> </v>
      </c>
      <c r="BO57" s="18" t="str">
        <f t="shared" si="131"/>
        <v xml:space="preserve"> </v>
      </c>
      <c r="BP57" s="23">
        <v>284000</v>
      </c>
      <c r="BQ57" s="23">
        <v>142225.18</v>
      </c>
      <c r="BR57" s="23">
        <v>168523.78</v>
      </c>
      <c r="BS57" s="18">
        <f t="shared" si="181"/>
        <v>0.50079288732394367</v>
      </c>
      <c r="BT57" s="18">
        <f t="shared" si="150"/>
        <v>0.84394724590203229</v>
      </c>
      <c r="BU57" s="23">
        <v>10000</v>
      </c>
      <c r="BV57" s="23">
        <v>2750</v>
      </c>
      <c r="BW57" s="23">
        <v>4250</v>
      </c>
      <c r="BX57" s="18">
        <f t="shared" si="182"/>
        <v>0.27500000000000002</v>
      </c>
      <c r="BY57" s="18">
        <f t="shared" si="133"/>
        <v>0.6470588235294118</v>
      </c>
      <c r="BZ57" s="23">
        <v>0</v>
      </c>
      <c r="CA57" s="23">
        <v>0</v>
      </c>
      <c r="CB57" s="23"/>
      <c r="CC57" s="18" t="str">
        <f t="shared" si="201"/>
        <v xml:space="preserve"> </v>
      </c>
      <c r="CD57" s="18" t="str">
        <f t="shared" si="134"/>
        <v xml:space="preserve"> </v>
      </c>
      <c r="CE57" s="17">
        <v>0</v>
      </c>
      <c r="CF57" s="17">
        <v>60149.54</v>
      </c>
      <c r="CG57" s="17">
        <v>91626.75</v>
      </c>
      <c r="CH57" s="24" t="str">
        <f t="shared" si="135"/>
        <v xml:space="preserve"> </v>
      </c>
      <c r="CI57" s="18">
        <f t="shared" si="147"/>
        <v>0.65646265964906536</v>
      </c>
      <c r="CJ57" s="23">
        <v>0</v>
      </c>
      <c r="CK57" s="23">
        <v>60149.54</v>
      </c>
      <c r="CL57" s="23">
        <v>91626.75</v>
      </c>
      <c r="CM57" s="18" t="str">
        <f t="shared" si="136"/>
        <v xml:space="preserve"> </v>
      </c>
      <c r="CN57" s="18">
        <f t="shared" si="137"/>
        <v>0.65646265964906536</v>
      </c>
      <c r="CO57" s="23">
        <v>0</v>
      </c>
      <c r="CP57" s="23">
        <v>0</v>
      </c>
      <c r="CQ57" s="23"/>
      <c r="CR57" s="18" t="str">
        <f t="shared" si="138"/>
        <v xml:space="preserve"> </v>
      </c>
      <c r="CS57" s="18" t="str">
        <f t="shared" si="139"/>
        <v xml:space="preserve"> </v>
      </c>
      <c r="CT57" s="23">
        <v>0</v>
      </c>
      <c r="CU57" s="23">
        <v>0</v>
      </c>
      <c r="CV57" s="23"/>
      <c r="CW57" s="18" t="str">
        <f t="shared" si="140"/>
        <v xml:space="preserve"> </v>
      </c>
      <c r="CX57" s="18" t="str">
        <f t="shared" si="141"/>
        <v xml:space="preserve"> </v>
      </c>
      <c r="CY57" s="23">
        <v>0</v>
      </c>
      <c r="CZ57" s="23">
        <v>0</v>
      </c>
      <c r="DA57" s="23"/>
      <c r="DB57" s="18" t="str">
        <f t="shared" si="183"/>
        <v xml:space="preserve"> </v>
      </c>
      <c r="DC57" s="18" t="str">
        <f t="shared" si="142"/>
        <v xml:space="preserve"> </v>
      </c>
      <c r="DD57" s="23">
        <v>4440.2</v>
      </c>
      <c r="DE57" s="23">
        <v>8646.9699999999993</v>
      </c>
      <c r="DF57" s="23">
        <v>13316.75</v>
      </c>
      <c r="DG57" s="18">
        <f t="shared" si="184"/>
        <v>1.9474280437818117</v>
      </c>
      <c r="DH57" s="18">
        <f t="shared" si="143"/>
        <v>0.64933035462856925</v>
      </c>
      <c r="DI57" s="23">
        <v>0</v>
      </c>
      <c r="DJ57" s="23"/>
      <c r="DK57" s="18" t="str">
        <f t="shared" si="144"/>
        <v xml:space="preserve"> </v>
      </c>
      <c r="DL57" s="23"/>
      <c r="DM57" s="23">
        <v>0</v>
      </c>
      <c r="DN57" s="23"/>
      <c r="DO57" s="18" t="str">
        <f t="shared" si="186"/>
        <v xml:space="preserve"> </v>
      </c>
      <c r="DP57" s="18" t="str">
        <f t="shared" si="210"/>
        <v xml:space="preserve"> </v>
      </c>
      <c r="DQ57" s="23">
        <v>261130.12</v>
      </c>
      <c r="DR57" s="23">
        <v>0</v>
      </c>
      <c r="DS57" s="23">
        <v>123200</v>
      </c>
      <c r="DT57" s="18" t="str">
        <f t="shared" si="117"/>
        <v xml:space="preserve"> </v>
      </c>
      <c r="DU57" s="18"/>
    </row>
    <row r="58" spans="1:125" s="39" customFormat="1" ht="15.75" customHeight="1" outlineLevel="1" x14ac:dyDescent="0.25">
      <c r="A58" s="11">
        <f>A57+1</f>
        <v>45</v>
      </c>
      <c r="B58" s="5" t="s">
        <v>58</v>
      </c>
      <c r="C58" s="17">
        <v>762243.63</v>
      </c>
      <c r="D58" s="17">
        <v>193568.96</v>
      </c>
      <c r="E58" s="17">
        <v>309003.81999999995</v>
      </c>
      <c r="F58" s="18">
        <f t="shared" si="171"/>
        <v>0.25394631372649185</v>
      </c>
      <c r="G58" s="18">
        <f t="shared" si="118"/>
        <v>0.62642901955063213</v>
      </c>
      <c r="H58" s="10">
        <v>389500</v>
      </c>
      <c r="I58" s="14">
        <v>78889.549999999988</v>
      </c>
      <c r="J58" s="10">
        <v>164260.19999999998</v>
      </c>
      <c r="K58" s="18">
        <f t="shared" si="172"/>
        <v>0.20254056482670088</v>
      </c>
      <c r="L58" s="18">
        <f t="shared" si="119"/>
        <v>0.48027184917588067</v>
      </c>
      <c r="M58" s="23">
        <v>87500</v>
      </c>
      <c r="N58" s="23">
        <v>34131.769999999997</v>
      </c>
      <c r="O58" s="23">
        <v>44558.77</v>
      </c>
      <c r="P58" s="18">
        <f t="shared" si="173"/>
        <v>0.39007737142857141</v>
      </c>
      <c r="Q58" s="18">
        <f t="shared" si="120"/>
        <v>0.76599443835635495</v>
      </c>
      <c r="R58" s="23">
        <v>0</v>
      </c>
      <c r="S58" s="23">
        <v>0</v>
      </c>
      <c r="T58" s="23"/>
      <c r="U58" s="18" t="str">
        <f t="shared" si="174"/>
        <v xml:space="preserve"> </v>
      </c>
      <c r="V58" s="18" t="str">
        <f t="shared" ref="V58:V62" si="215">IF(S58=0," ",IF(S58/T58*100&gt;200,"св.200",S58/T58))</f>
        <v xml:space="preserve"> </v>
      </c>
      <c r="W58" s="23">
        <v>0</v>
      </c>
      <c r="X58" s="23">
        <v>0</v>
      </c>
      <c r="Y58" s="23"/>
      <c r="Z58" s="18" t="str">
        <f t="shared" si="211"/>
        <v xml:space="preserve"> </v>
      </c>
      <c r="AA58" s="18" t="str">
        <f t="shared" si="212"/>
        <v xml:space="preserve"> </v>
      </c>
      <c r="AB58" s="23">
        <v>55000</v>
      </c>
      <c r="AC58" s="23">
        <v>1376.86</v>
      </c>
      <c r="AD58" s="23">
        <v>18003.53</v>
      </c>
      <c r="AE58" s="18">
        <f t="shared" si="176"/>
        <v>2.5033818181818181E-2</v>
      </c>
      <c r="AF58" s="18">
        <f t="shared" si="123"/>
        <v>7.6477224188811865E-2</v>
      </c>
      <c r="AG58" s="23">
        <v>237000</v>
      </c>
      <c r="AH58" s="23">
        <v>42180.92</v>
      </c>
      <c r="AI58" s="23">
        <v>97497.9</v>
      </c>
      <c r="AJ58" s="18">
        <f t="shared" si="177"/>
        <v>0.17797856540084386</v>
      </c>
      <c r="AK58" s="18">
        <f t="shared" si="124"/>
        <v>0.43263413878657903</v>
      </c>
      <c r="AL58" s="23">
        <v>10000</v>
      </c>
      <c r="AM58" s="23">
        <v>1200</v>
      </c>
      <c r="AN58" s="23">
        <v>4200</v>
      </c>
      <c r="AO58" s="18">
        <f t="shared" si="203"/>
        <v>0.12</v>
      </c>
      <c r="AP58" s="18">
        <f t="shared" si="125"/>
        <v>0.2857142857142857</v>
      </c>
      <c r="AQ58" s="6">
        <v>372743.63</v>
      </c>
      <c r="AR58" s="6">
        <v>114679.41</v>
      </c>
      <c r="AS58" s="6">
        <v>144743.62</v>
      </c>
      <c r="AT58" s="18">
        <f t="shared" si="178"/>
        <v>0.30766296395192588</v>
      </c>
      <c r="AU58" s="18">
        <f t="shared" si="126"/>
        <v>0.7922933667128127</v>
      </c>
      <c r="AV58" s="23">
        <v>0</v>
      </c>
      <c r="AW58" s="23">
        <v>0</v>
      </c>
      <c r="AX58" s="23"/>
      <c r="AY58" s="18" t="str">
        <f t="shared" si="179"/>
        <v xml:space="preserve"> </v>
      </c>
      <c r="AZ58" s="18" t="str">
        <f t="shared" si="127"/>
        <v xml:space="preserve"> </v>
      </c>
      <c r="BA58" s="23">
        <v>0</v>
      </c>
      <c r="BB58" s="23">
        <v>0</v>
      </c>
      <c r="BC58" s="23"/>
      <c r="BD58" s="18" t="str">
        <f t="shared" si="213"/>
        <v xml:space="preserve"> </v>
      </c>
      <c r="BE58" s="18" t="str">
        <f t="shared" si="214"/>
        <v xml:space="preserve"> </v>
      </c>
      <c r="BF58" s="23">
        <v>60000</v>
      </c>
      <c r="BG58" s="23">
        <v>44140.35</v>
      </c>
      <c r="BH58" s="23">
        <v>15556.78</v>
      </c>
      <c r="BI58" s="18">
        <f t="shared" si="180"/>
        <v>0.73567249999999995</v>
      </c>
      <c r="BJ58" s="18" t="str">
        <f t="shared" si="130"/>
        <v>св.200</v>
      </c>
      <c r="BK58" s="23">
        <v>0</v>
      </c>
      <c r="BL58" s="23">
        <v>0</v>
      </c>
      <c r="BM58" s="23"/>
      <c r="BN58" s="18" t="str">
        <f t="shared" si="189"/>
        <v xml:space="preserve"> </v>
      </c>
      <c r="BO58" s="18" t="str">
        <f t="shared" si="131"/>
        <v xml:space="preserve"> </v>
      </c>
      <c r="BP58" s="23">
        <v>210000</v>
      </c>
      <c r="BQ58" s="23">
        <v>70539.06</v>
      </c>
      <c r="BR58" s="23">
        <v>80366.34</v>
      </c>
      <c r="BS58" s="18">
        <f t="shared" si="181"/>
        <v>0.33590028571428571</v>
      </c>
      <c r="BT58" s="18">
        <f t="shared" si="150"/>
        <v>0.8777189554731496</v>
      </c>
      <c r="BU58" s="23">
        <v>0</v>
      </c>
      <c r="BV58" s="23">
        <v>0</v>
      </c>
      <c r="BW58" s="23"/>
      <c r="BX58" s="18" t="str">
        <f t="shared" si="182"/>
        <v xml:space="preserve"> </v>
      </c>
      <c r="BY58" s="18" t="str">
        <f t="shared" si="133"/>
        <v xml:space="preserve"> </v>
      </c>
      <c r="BZ58" s="23">
        <v>0</v>
      </c>
      <c r="CA58" s="23">
        <v>0</v>
      </c>
      <c r="CB58" s="23"/>
      <c r="CC58" s="18" t="str">
        <f t="shared" si="201"/>
        <v xml:space="preserve"> </v>
      </c>
      <c r="CD58" s="18" t="str">
        <f t="shared" si="134"/>
        <v xml:space="preserve"> </v>
      </c>
      <c r="CE58" s="17">
        <v>0</v>
      </c>
      <c r="CF58" s="17">
        <v>0</v>
      </c>
      <c r="CG58" s="17">
        <v>0</v>
      </c>
      <c r="CH58" s="24" t="str">
        <f t="shared" si="135"/>
        <v xml:space="preserve"> </v>
      </c>
      <c r="CI58" s="18" t="str">
        <f t="shared" si="147"/>
        <v xml:space="preserve"> </v>
      </c>
      <c r="CJ58" s="23">
        <v>0</v>
      </c>
      <c r="CK58" s="23">
        <v>0</v>
      </c>
      <c r="CL58" s="23"/>
      <c r="CM58" s="18" t="str">
        <f t="shared" si="136"/>
        <v xml:space="preserve"> </v>
      </c>
      <c r="CN58" s="18" t="str">
        <f t="shared" si="137"/>
        <v xml:space="preserve"> </v>
      </c>
      <c r="CO58" s="23">
        <v>0</v>
      </c>
      <c r="CP58" s="23">
        <v>0</v>
      </c>
      <c r="CQ58" s="23"/>
      <c r="CR58" s="18" t="str">
        <f t="shared" si="138"/>
        <v xml:space="preserve"> </v>
      </c>
      <c r="CS58" s="18" t="str">
        <f t="shared" si="139"/>
        <v xml:space="preserve"> </v>
      </c>
      <c r="CT58" s="23">
        <v>0</v>
      </c>
      <c r="CU58" s="23">
        <v>0</v>
      </c>
      <c r="CV58" s="23"/>
      <c r="CW58" s="18" t="str">
        <f t="shared" si="140"/>
        <v xml:space="preserve"> </v>
      </c>
      <c r="CX58" s="18" t="str">
        <f t="shared" si="141"/>
        <v xml:space="preserve"> </v>
      </c>
      <c r="CY58" s="23">
        <v>0</v>
      </c>
      <c r="CZ58" s="23">
        <v>0</v>
      </c>
      <c r="DA58" s="23"/>
      <c r="DB58" s="18" t="str">
        <f t="shared" si="183"/>
        <v xml:space="preserve"> </v>
      </c>
      <c r="DC58" s="18" t="str">
        <f t="shared" si="142"/>
        <v xml:space="preserve"> </v>
      </c>
      <c r="DD58" s="23">
        <v>0</v>
      </c>
      <c r="DE58" s="23">
        <v>0</v>
      </c>
      <c r="DF58" s="23"/>
      <c r="DG58" s="18" t="str">
        <f t="shared" si="184"/>
        <v xml:space="preserve"> </v>
      </c>
      <c r="DH58" s="18" t="str">
        <f t="shared" si="143"/>
        <v xml:space="preserve"> </v>
      </c>
      <c r="DI58" s="23">
        <v>0</v>
      </c>
      <c r="DJ58" s="23">
        <v>43200</v>
      </c>
      <c r="DK58" s="18">
        <f t="shared" si="144"/>
        <v>0</v>
      </c>
      <c r="DL58" s="23"/>
      <c r="DM58" s="23">
        <v>0</v>
      </c>
      <c r="DN58" s="23"/>
      <c r="DO58" s="18" t="str">
        <f t="shared" si="186"/>
        <v xml:space="preserve"> </v>
      </c>
      <c r="DP58" s="18" t="str">
        <f t="shared" si="210"/>
        <v xml:space="preserve"> </v>
      </c>
      <c r="DQ58" s="23">
        <v>102743.63</v>
      </c>
      <c r="DR58" s="23">
        <v>0</v>
      </c>
      <c r="DS58" s="23">
        <v>5620.5</v>
      </c>
      <c r="DT58" s="18" t="str">
        <f t="shared" si="117"/>
        <v xml:space="preserve"> </v>
      </c>
      <c r="DU58" s="18"/>
    </row>
    <row r="59" spans="1:125" s="39" customFormat="1" ht="16.5" customHeight="1" outlineLevel="1" x14ac:dyDescent="0.25">
      <c r="A59" s="11">
        <f t="shared" ref="A59:A62" si="216">A58+1</f>
        <v>46</v>
      </c>
      <c r="B59" s="5" t="s">
        <v>62</v>
      </c>
      <c r="C59" s="17">
        <v>1466958.35</v>
      </c>
      <c r="D59" s="17">
        <v>326747.93</v>
      </c>
      <c r="E59" s="17">
        <v>372283.43</v>
      </c>
      <c r="F59" s="18">
        <f t="shared" si="171"/>
        <v>0.22273838244964486</v>
      </c>
      <c r="G59" s="18">
        <f t="shared" si="118"/>
        <v>0.87768593407447648</v>
      </c>
      <c r="H59" s="10">
        <v>1048400</v>
      </c>
      <c r="I59" s="14">
        <v>140653.62</v>
      </c>
      <c r="J59" s="10">
        <v>174391.32</v>
      </c>
      <c r="K59" s="18">
        <f t="shared" si="172"/>
        <v>0.13416026325829836</v>
      </c>
      <c r="L59" s="18">
        <f t="shared" si="119"/>
        <v>0.80654025670543683</v>
      </c>
      <c r="M59" s="23">
        <v>177400</v>
      </c>
      <c r="N59" s="23">
        <v>42758.64</v>
      </c>
      <c r="O59" s="23">
        <v>48073.58</v>
      </c>
      <c r="P59" s="18">
        <f t="shared" si="173"/>
        <v>0.24102953776775649</v>
      </c>
      <c r="Q59" s="18">
        <f t="shared" si="120"/>
        <v>0.88944156020833065</v>
      </c>
      <c r="R59" s="23">
        <v>0</v>
      </c>
      <c r="S59" s="23">
        <v>0</v>
      </c>
      <c r="T59" s="23"/>
      <c r="U59" s="18" t="str">
        <f t="shared" si="174"/>
        <v xml:space="preserve"> </v>
      </c>
      <c r="V59" s="18" t="str">
        <f t="shared" si="215"/>
        <v xml:space="preserve"> </v>
      </c>
      <c r="W59" s="23">
        <v>9000</v>
      </c>
      <c r="X59" s="23">
        <v>6260.83</v>
      </c>
      <c r="Y59" s="23">
        <v>3804.9</v>
      </c>
      <c r="Z59" s="18">
        <f t="shared" si="175"/>
        <v>0.69564777777777775</v>
      </c>
      <c r="AA59" s="18">
        <f t="shared" si="122"/>
        <v>1.6454650582144077</v>
      </c>
      <c r="AB59" s="23">
        <v>155000</v>
      </c>
      <c r="AC59" s="23">
        <v>51876.47</v>
      </c>
      <c r="AD59" s="23">
        <v>42013.2</v>
      </c>
      <c r="AE59" s="18">
        <f t="shared" si="176"/>
        <v>0.33468690322580646</v>
      </c>
      <c r="AF59" s="18">
        <f t="shared" si="123"/>
        <v>1.2347659783115783</v>
      </c>
      <c r="AG59" s="23">
        <v>685000</v>
      </c>
      <c r="AH59" s="23">
        <v>29757.68</v>
      </c>
      <c r="AI59" s="23">
        <v>66899.64</v>
      </c>
      <c r="AJ59" s="18">
        <f t="shared" si="177"/>
        <v>4.3441868613138687E-2</v>
      </c>
      <c r="AK59" s="18">
        <f t="shared" si="124"/>
        <v>0.44481076430306649</v>
      </c>
      <c r="AL59" s="23">
        <v>22000</v>
      </c>
      <c r="AM59" s="23">
        <v>10000</v>
      </c>
      <c r="AN59" s="23">
        <v>13600</v>
      </c>
      <c r="AO59" s="18">
        <f t="shared" si="203"/>
        <v>0.45454545454545453</v>
      </c>
      <c r="AP59" s="18">
        <f t="shared" si="125"/>
        <v>0.73529411764705888</v>
      </c>
      <c r="AQ59" s="6">
        <v>418558.35000000003</v>
      </c>
      <c r="AR59" s="6">
        <v>186094.31</v>
      </c>
      <c r="AS59" s="6">
        <v>197892.11</v>
      </c>
      <c r="AT59" s="18">
        <f t="shared" si="178"/>
        <v>0.44460780677293854</v>
      </c>
      <c r="AU59" s="18">
        <f t="shared" si="126"/>
        <v>0.94038266609012355</v>
      </c>
      <c r="AV59" s="23">
        <v>0</v>
      </c>
      <c r="AW59" s="23">
        <v>0</v>
      </c>
      <c r="AX59" s="23"/>
      <c r="AY59" s="18" t="str">
        <f t="shared" si="179"/>
        <v xml:space="preserve"> </v>
      </c>
      <c r="AZ59" s="18" t="str">
        <f t="shared" si="127"/>
        <v xml:space="preserve"> </v>
      </c>
      <c r="BA59" s="23">
        <v>0.33</v>
      </c>
      <c r="BB59" s="23">
        <v>0</v>
      </c>
      <c r="BC59" s="23">
        <v>0.33</v>
      </c>
      <c r="BD59" s="18" t="str">
        <f t="shared" si="213"/>
        <v xml:space="preserve"> </v>
      </c>
      <c r="BE59" s="18">
        <f t="shared" si="214"/>
        <v>0</v>
      </c>
      <c r="BF59" s="23">
        <v>290000</v>
      </c>
      <c r="BG59" s="23">
        <v>186094.31</v>
      </c>
      <c r="BH59" s="23">
        <v>197891.78</v>
      </c>
      <c r="BI59" s="18">
        <f t="shared" si="180"/>
        <v>0.64170451724137934</v>
      </c>
      <c r="BJ59" s="18">
        <f t="shared" si="130"/>
        <v>0.94038423425167028</v>
      </c>
      <c r="BK59" s="23">
        <v>0</v>
      </c>
      <c r="BL59" s="23">
        <v>0</v>
      </c>
      <c r="BM59" s="23"/>
      <c r="BN59" s="18" t="str">
        <f t="shared" si="189"/>
        <v xml:space="preserve"> </v>
      </c>
      <c r="BO59" s="18" t="str">
        <f t="shared" si="131"/>
        <v xml:space="preserve"> </v>
      </c>
      <c r="BP59" s="23">
        <v>0</v>
      </c>
      <c r="BQ59" s="23">
        <v>0</v>
      </c>
      <c r="BR59" s="23"/>
      <c r="BS59" s="18" t="str">
        <f t="shared" si="181"/>
        <v xml:space="preserve"> </v>
      </c>
      <c r="BT59" s="18" t="str">
        <f t="shared" si="150"/>
        <v xml:space="preserve"> </v>
      </c>
      <c r="BU59" s="23">
        <v>0</v>
      </c>
      <c r="BV59" s="23">
        <v>0</v>
      </c>
      <c r="BW59" s="23"/>
      <c r="BX59" s="18" t="str">
        <f t="shared" si="182"/>
        <v xml:space="preserve"> </v>
      </c>
      <c r="BY59" s="18" t="str">
        <f t="shared" si="133"/>
        <v xml:space="preserve"> </v>
      </c>
      <c r="BZ59" s="23">
        <v>0</v>
      </c>
      <c r="CA59" s="23">
        <v>0</v>
      </c>
      <c r="CB59" s="23"/>
      <c r="CC59" s="18" t="str">
        <f t="shared" si="201"/>
        <v xml:space="preserve"> </v>
      </c>
      <c r="CD59" s="18" t="str">
        <f t="shared" si="134"/>
        <v xml:space="preserve"> </v>
      </c>
      <c r="CE59" s="17">
        <v>0</v>
      </c>
      <c r="CF59" s="17">
        <v>0</v>
      </c>
      <c r="CG59" s="17">
        <v>0</v>
      </c>
      <c r="CH59" s="24" t="str">
        <f t="shared" si="135"/>
        <v xml:space="preserve"> </v>
      </c>
      <c r="CI59" s="18" t="str">
        <f t="shared" si="147"/>
        <v xml:space="preserve"> </v>
      </c>
      <c r="CJ59" s="23">
        <v>0</v>
      </c>
      <c r="CK59" s="23">
        <v>0</v>
      </c>
      <c r="CL59" s="23"/>
      <c r="CM59" s="18" t="str">
        <f t="shared" si="136"/>
        <v xml:space="preserve"> </v>
      </c>
      <c r="CN59" s="18" t="str">
        <f t="shared" si="137"/>
        <v xml:space="preserve"> </v>
      </c>
      <c r="CO59" s="23">
        <v>0</v>
      </c>
      <c r="CP59" s="23">
        <v>0</v>
      </c>
      <c r="CQ59" s="23"/>
      <c r="CR59" s="18" t="str">
        <f t="shared" si="138"/>
        <v xml:space="preserve"> </v>
      </c>
      <c r="CS59" s="18" t="str">
        <f t="shared" si="139"/>
        <v xml:space="preserve"> </v>
      </c>
      <c r="CT59" s="23">
        <v>0</v>
      </c>
      <c r="CU59" s="23">
        <v>0</v>
      </c>
      <c r="CV59" s="23"/>
      <c r="CW59" s="18" t="str">
        <f t="shared" si="140"/>
        <v xml:space="preserve"> </v>
      </c>
      <c r="CX59" s="18" t="str">
        <f t="shared" si="141"/>
        <v xml:space="preserve"> </v>
      </c>
      <c r="CY59" s="23">
        <v>0</v>
      </c>
      <c r="CZ59" s="23">
        <v>0</v>
      </c>
      <c r="DA59" s="23"/>
      <c r="DB59" s="18" t="str">
        <f t="shared" si="183"/>
        <v xml:space="preserve"> </v>
      </c>
      <c r="DC59" s="18" t="str">
        <f t="shared" si="142"/>
        <v xml:space="preserve"> </v>
      </c>
      <c r="DD59" s="23">
        <v>0</v>
      </c>
      <c r="DE59" s="23">
        <v>0</v>
      </c>
      <c r="DF59" s="23"/>
      <c r="DG59" s="18" t="str">
        <f t="shared" si="184"/>
        <v xml:space="preserve"> </v>
      </c>
      <c r="DH59" s="18" t="str">
        <f t="shared" si="143"/>
        <v xml:space="preserve"> </v>
      </c>
      <c r="DI59" s="23">
        <v>0</v>
      </c>
      <c r="DJ59" s="23"/>
      <c r="DK59" s="18" t="str">
        <f t="shared" si="144"/>
        <v xml:space="preserve"> </v>
      </c>
      <c r="DL59" s="23"/>
      <c r="DM59" s="23">
        <v>0</v>
      </c>
      <c r="DN59" s="23"/>
      <c r="DO59" s="18" t="str">
        <f t="shared" si="186"/>
        <v xml:space="preserve"> </v>
      </c>
      <c r="DP59" s="18" t="str">
        <f t="shared" si="210"/>
        <v xml:space="preserve"> </v>
      </c>
      <c r="DQ59" s="23">
        <v>128558.02</v>
      </c>
      <c r="DR59" s="23">
        <v>0</v>
      </c>
      <c r="DS59" s="23"/>
      <c r="DT59" s="18" t="str">
        <f t="shared" ref="DT59:DT61" si="217">IF(DR59&lt;=0," ",IF(DQ59&lt;=0," ",IF(DR59/DQ59*100&gt;200,"СВ.200",DR59/DQ59)))</f>
        <v xml:space="preserve"> </v>
      </c>
      <c r="DU59" s="18" t="str">
        <f t="shared" ref="DU59:DU61" si="218">IF(DR59=0," ",IF(DR59/DS59*100&gt;200,"св.200",DR59/DS59))</f>
        <v xml:space="preserve"> </v>
      </c>
    </row>
    <row r="60" spans="1:125" s="39" customFormat="1" ht="15.75" customHeight="1" outlineLevel="1" x14ac:dyDescent="0.25">
      <c r="A60" s="11">
        <f t="shared" si="216"/>
        <v>47</v>
      </c>
      <c r="B60" s="5" t="s">
        <v>24</v>
      </c>
      <c r="C60" s="17">
        <v>707726.48</v>
      </c>
      <c r="D60" s="17">
        <v>197473.44</v>
      </c>
      <c r="E60" s="17">
        <v>224976.32</v>
      </c>
      <c r="F60" s="18">
        <f t="shared" si="171"/>
        <v>0.27902508324967579</v>
      </c>
      <c r="G60" s="18">
        <f t="shared" si="118"/>
        <v>0.87775211186670665</v>
      </c>
      <c r="H60" s="10">
        <v>572668.59000000008</v>
      </c>
      <c r="I60" s="14">
        <v>190444.44</v>
      </c>
      <c r="J60" s="10">
        <v>217947.32</v>
      </c>
      <c r="K60" s="18">
        <f t="shared" si="172"/>
        <v>0.33255611242795763</v>
      </c>
      <c r="L60" s="18">
        <f t="shared" si="119"/>
        <v>0.87380950589344253</v>
      </c>
      <c r="M60" s="23">
        <v>116000</v>
      </c>
      <c r="N60" s="23">
        <v>42343.63</v>
      </c>
      <c r="O60" s="23">
        <v>54254.22</v>
      </c>
      <c r="P60" s="18">
        <f t="shared" si="173"/>
        <v>0.36503129310344823</v>
      </c>
      <c r="Q60" s="18">
        <f t="shared" si="120"/>
        <v>0.78046703095169367</v>
      </c>
      <c r="R60" s="23">
        <v>0</v>
      </c>
      <c r="S60" s="23">
        <v>0</v>
      </c>
      <c r="T60" s="23"/>
      <c r="U60" s="18" t="str">
        <f t="shared" si="174"/>
        <v xml:space="preserve"> </v>
      </c>
      <c r="V60" s="18" t="str">
        <f t="shared" si="215"/>
        <v xml:space="preserve"> </v>
      </c>
      <c r="W60" s="23">
        <v>0</v>
      </c>
      <c r="X60" s="23">
        <v>0</v>
      </c>
      <c r="Y60" s="23"/>
      <c r="Z60" s="18" t="str">
        <f t="shared" ref="Z60:Z62" si="219">IF(X60&lt;=0," ",IF(W60&lt;=0," ",IF(X60/W60*100&gt;200,"СВ.200",X60/W60)))</f>
        <v xml:space="preserve"> </v>
      </c>
      <c r="AA60" s="18" t="str">
        <f t="shared" ref="AA60:AA62" si="220">IF(Y60=0," ",IF(X60/Y60*100&gt;200,"св.200",X60/Y60))</f>
        <v xml:space="preserve"> </v>
      </c>
      <c r="AB60" s="23">
        <v>65668.59</v>
      </c>
      <c r="AC60" s="23">
        <v>4608.8100000000004</v>
      </c>
      <c r="AD60" s="23">
        <v>-15313.09</v>
      </c>
      <c r="AE60" s="18">
        <f t="shared" si="176"/>
        <v>7.0182868247970612E-2</v>
      </c>
      <c r="AF60" s="18">
        <f t="shared" si="123"/>
        <v>-0.30097191357198322</v>
      </c>
      <c r="AG60" s="23">
        <v>385000</v>
      </c>
      <c r="AH60" s="23">
        <v>142492</v>
      </c>
      <c r="AI60" s="23">
        <v>177956.19</v>
      </c>
      <c r="AJ60" s="18">
        <f t="shared" si="177"/>
        <v>0.37010909090909089</v>
      </c>
      <c r="AK60" s="18">
        <f t="shared" si="124"/>
        <v>0.80071392852364398</v>
      </c>
      <c r="AL60" s="23">
        <v>6000</v>
      </c>
      <c r="AM60" s="23">
        <v>1000</v>
      </c>
      <c r="AN60" s="23">
        <v>1050</v>
      </c>
      <c r="AO60" s="18">
        <f t="shared" si="203"/>
        <v>0.16666666666666666</v>
      </c>
      <c r="AP60" s="18">
        <f t="shared" si="125"/>
        <v>0.95238095238095233</v>
      </c>
      <c r="AQ60" s="6">
        <v>135057.89000000001</v>
      </c>
      <c r="AR60" s="6">
        <v>7029</v>
      </c>
      <c r="AS60" s="6">
        <v>7029</v>
      </c>
      <c r="AT60" s="18">
        <f t="shared" si="178"/>
        <v>5.2044349278668571E-2</v>
      </c>
      <c r="AU60" s="18">
        <f t="shared" si="126"/>
        <v>1</v>
      </c>
      <c r="AV60" s="23">
        <v>0</v>
      </c>
      <c r="AW60" s="23">
        <v>0</v>
      </c>
      <c r="AX60" s="23"/>
      <c r="AY60" s="18" t="str">
        <f t="shared" si="179"/>
        <v xml:space="preserve"> </v>
      </c>
      <c r="AZ60" s="18" t="str">
        <f t="shared" si="127"/>
        <v xml:space="preserve"> </v>
      </c>
      <c r="BA60" s="23">
        <v>0</v>
      </c>
      <c r="BB60" s="23">
        <v>0</v>
      </c>
      <c r="BC60" s="23"/>
      <c r="BD60" s="18" t="str">
        <f t="shared" si="213"/>
        <v xml:space="preserve"> </v>
      </c>
      <c r="BE60" s="18" t="str">
        <f t="shared" si="214"/>
        <v xml:space="preserve"> </v>
      </c>
      <c r="BF60" s="23">
        <v>14058</v>
      </c>
      <c r="BG60" s="23">
        <v>7029</v>
      </c>
      <c r="BH60" s="23">
        <v>7029</v>
      </c>
      <c r="BI60" s="18">
        <f t="shared" si="180"/>
        <v>0.5</v>
      </c>
      <c r="BJ60" s="18">
        <f t="shared" si="130"/>
        <v>1</v>
      </c>
      <c r="BK60" s="23">
        <v>0</v>
      </c>
      <c r="BL60" s="23">
        <v>0</v>
      </c>
      <c r="BM60" s="23"/>
      <c r="BN60" s="18" t="str">
        <f t="shared" si="189"/>
        <v xml:space="preserve"> </v>
      </c>
      <c r="BO60" s="18" t="str">
        <f t="shared" si="131"/>
        <v xml:space="preserve"> </v>
      </c>
      <c r="BP60" s="23">
        <v>0</v>
      </c>
      <c r="BQ60" s="23">
        <v>0</v>
      </c>
      <c r="BR60" s="23"/>
      <c r="BS60" s="18" t="str">
        <f t="shared" si="181"/>
        <v xml:space="preserve"> </v>
      </c>
      <c r="BT60" s="18" t="str">
        <f t="shared" si="150"/>
        <v xml:space="preserve"> </v>
      </c>
      <c r="BU60" s="23">
        <v>0</v>
      </c>
      <c r="BV60" s="23">
        <v>0</v>
      </c>
      <c r="BW60" s="23"/>
      <c r="BX60" s="18" t="str">
        <f t="shared" si="182"/>
        <v xml:space="preserve"> </v>
      </c>
      <c r="BY60" s="18" t="str">
        <f t="shared" si="133"/>
        <v xml:space="preserve"> </v>
      </c>
      <c r="BZ60" s="23">
        <v>0</v>
      </c>
      <c r="CA60" s="23">
        <v>0</v>
      </c>
      <c r="CB60" s="23"/>
      <c r="CC60" s="18" t="str">
        <f t="shared" si="201"/>
        <v xml:space="preserve"> </v>
      </c>
      <c r="CD60" s="18" t="str">
        <f t="shared" si="134"/>
        <v xml:space="preserve"> </v>
      </c>
      <c r="CE60" s="17">
        <v>0</v>
      </c>
      <c r="CF60" s="17">
        <v>0</v>
      </c>
      <c r="CG60" s="17">
        <v>0</v>
      </c>
      <c r="CH60" s="24" t="str">
        <f t="shared" si="135"/>
        <v xml:space="preserve"> </v>
      </c>
      <c r="CI60" s="18" t="str">
        <f t="shared" si="147"/>
        <v xml:space="preserve"> </v>
      </c>
      <c r="CJ60" s="23">
        <v>0</v>
      </c>
      <c r="CK60" s="23">
        <v>0</v>
      </c>
      <c r="CL60" s="23"/>
      <c r="CM60" s="18" t="str">
        <f t="shared" si="136"/>
        <v xml:space="preserve"> </v>
      </c>
      <c r="CN60" s="18" t="str">
        <f t="shared" si="137"/>
        <v xml:space="preserve"> </v>
      </c>
      <c r="CO60" s="23">
        <v>0</v>
      </c>
      <c r="CP60" s="23">
        <v>0</v>
      </c>
      <c r="CQ60" s="23"/>
      <c r="CR60" s="18" t="str">
        <f t="shared" si="138"/>
        <v xml:space="preserve"> </v>
      </c>
      <c r="CS60" s="18" t="str">
        <f t="shared" si="139"/>
        <v xml:space="preserve"> </v>
      </c>
      <c r="CT60" s="23">
        <v>0</v>
      </c>
      <c r="CU60" s="23">
        <v>0</v>
      </c>
      <c r="CV60" s="23"/>
      <c r="CW60" s="18" t="str">
        <f t="shared" si="140"/>
        <v xml:space="preserve"> </v>
      </c>
      <c r="CX60" s="18" t="str">
        <f t="shared" si="141"/>
        <v xml:space="preserve"> </v>
      </c>
      <c r="CY60" s="23">
        <v>0</v>
      </c>
      <c r="CZ60" s="23">
        <v>0</v>
      </c>
      <c r="DA60" s="23"/>
      <c r="DB60" s="18" t="str">
        <f t="shared" si="183"/>
        <v xml:space="preserve"> </v>
      </c>
      <c r="DC60" s="18" t="str">
        <f t="shared" si="142"/>
        <v xml:space="preserve"> </v>
      </c>
      <c r="DD60" s="23">
        <v>0</v>
      </c>
      <c r="DE60" s="23">
        <v>0</v>
      </c>
      <c r="DF60" s="23"/>
      <c r="DG60" s="18" t="str">
        <f t="shared" si="184"/>
        <v xml:space="preserve"> </v>
      </c>
      <c r="DH60" s="18" t="str">
        <f t="shared" si="143"/>
        <v xml:space="preserve"> </v>
      </c>
      <c r="DI60" s="23">
        <v>0</v>
      </c>
      <c r="DJ60" s="23"/>
      <c r="DK60" s="18" t="str">
        <f t="shared" si="144"/>
        <v xml:space="preserve"> </v>
      </c>
      <c r="DL60" s="23"/>
      <c r="DM60" s="23">
        <v>0</v>
      </c>
      <c r="DN60" s="23"/>
      <c r="DO60" s="18" t="str">
        <f t="shared" si="186"/>
        <v xml:space="preserve"> </v>
      </c>
      <c r="DP60" s="18" t="str">
        <f t="shared" si="210"/>
        <v xml:space="preserve"> </v>
      </c>
      <c r="DQ60" s="23">
        <v>120999.89</v>
      </c>
      <c r="DR60" s="23">
        <v>0</v>
      </c>
      <c r="DS60" s="23"/>
      <c r="DT60" s="18" t="str">
        <f t="shared" si="217"/>
        <v xml:space="preserve"> </v>
      </c>
      <c r="DU60" s="18" t="str">
        <f t="shared" si="218"/>
        <v xml:space="preserve"> </v>
      </c>
    </row>
    <row r="61" spans="1:125" s="39" customFormat="1" ht="15.75" customHeight="1" outlineLevel="1" x14ac:dyDescent="0.25">
      <c r="A61" s="11">
        <f t="shared" si="216"/>
        <v>48</v>
      </c>
      <c r="B61" s="5" t="s">
        <v>77</v>
      </c>
      <c r="C61" s="17">
        <v>5219695.3600000003</v>
      </c>
      <c r="D61" s="17">
        <v>1083861.97</v>
      </c>
      <c r="E61" s="17">
        <v>1457805.34</v>
      </c>
      <c r="F61" s="18">
        <f t="shared" si="171"/>
        <v>0.20764851111923893</v>
      </c>
      <c r="G61" s="18">
        <f t="shared" si="118"/>
        <v>0.74348881861003469</v>
      </c>
      <c r="H61" s="10">
        <v>3055000</v>
      </c>
      <c r="I61" s="14">
        <v>914034.07</v>
      </c>
      <c r="J61" s="10">
        <v>955078.4800000001</v>
      </c>
      <c r="K61" s="18">
        <f t="shared" si="172"/>
        <v>0.29919282160392796</v>
      </c>
      <c r="L61" s="18">
        <f t="shared" si="119"/>
        <v>0.95702509180187989</v>
      </c>
      <c r="M61" s="23">
        <v>625000</v>
      </c>
      <c r="N61" s="23">
        <v>314094.44</v>
      </c>
      <c r="O61" s="23">
        <v>328047.84000000003</v>
      </c>
      <c r="P61" s="18">
        <f t="shared" si="173"/>
        <v>0.50255110400000003</v>
      </c>
      <c r="Q61" s="18">
        <f t="shared" si="120"/>
        <v>0.95746535017575474</v>
      </c>
      <c r="R61" s="23">
        <v>0</v>
      </c>
      <c r="S61" s="23">
        <v>0</v>
      </c>
      <c r="T61" s="23"/>
      <c r="U61" s="18" t="str">
        <f t="shared" si="174"/>
        <v xml:space="preserve"> </v>
      </c>
      <c r="V61" s="18" t="str">
        <f t="shared" si="215"/>
        <v xml:space="preserve"> </v>
      </c>
      <c r="W61" s="23">
        <v>30000</v>
      </c>
      <c r="X61" s="23">
        <v>29848.43</v>
      </c>
      <c r="Y61" s="23">
        <v>22860.11</v>
      </c>
      <c r="Z61" s="18">
        <f t="shared" si="219"/>
        <v>0.99494766666666667</v>
      </c>
      <c r="AA61" s="18">
        <f t="shared" si="220"/>
        <v>1.3056993164074888</v>
      </c>
      <c r="AB61" s="23">
        <v>660000</v>
      </c>
      <c r="AC61" s="23">
        <v>88171.839999999997</v>
      </c>
      <c r="AD61" s="23">
        <v>24968.37</v>
      </c>
      <c r="AE61" s="18">
        <f t="shared" si="176"/>
        <v>0.13359369696969697</v>
      </c>
      <c r="AF61" s="18" t="str">
        <f t="shared" si="123"/>
        <v>св.200</v>
      </c>
      <c r="AG61" s="23">
        <v>1710000</v>
      </c>
      <c r="AH61" s="23">
        <v>476769.36</v>
      </c>
      <c r="AI61" s="23">
        <v>572782.16</v>
      </c>
      <c r="AJ61" s="18">
        <f t="shared" si="177"/>
        <v>0.27881249122807017</v>
      </c>
      <c r="AK61" s="18">
        <f t="shared" si="124"/>
        <v>0.83237466753503631</v>
      </c>
      <c r="AL61" s="23">
        <v>30000</v>
      </c>
      <c r="AM61" s="23">
        <v>4950</v>
      </c>
      <c r="AN61" s="23">
        <v>6420</v>
      </c>
      <c r="AO61" s="18">
        <f t="shared" si="203"/>
        <v>0.16500000000000001</v>
      </c>
      <c r="AP61" s="18">
        <f t="shared" si="125"/>
        <v>0.7710280373831776</v>
      </c>
      <c r="AQ61" s="6">
        <v>2164695.36</v>
      </c>
      <c r="AR61" s="6">
        <v>169827.9</v>
      </c>
      <c r="AS61" s="6">
        <v>502726.86000000004</v>
      </c>
      <c r="AT61" s="18">
        <f t="shared" si="178"/>
        <v>7.8453487330429728E-2</v>
      </c>
      <c r="AU61" s="18">
        <f t="shared" si="126"/>
        <v>0.33781345997705392</v>
      </c>
      <c r="AV61" s="23">
        <v>0</v>
      </c>
      <c r="AW61" s="23">
        <v>0</v>
      </c>
      <c r="AX61" s="23"/>
      <c r="AY61" s="18" t="str">
        <f t="shared" si="179"/>
        <v xml:space="preserve"> </v>
      </c>
      <c r="AZ61" s="18" t="str">
        <f t="shared" si="127"/>
        <v xml:space="preserve"> </v>
      </c>
      <c r="BA61" s="23">
        <v>76200</v>
      </c>
      <c r="BB61" s="23">
        <v>17409.73</v>
      </c>
      <c r="BC61" s="23">
        <v>21156.54</v>
      </c>
      <c r="BD61" s="18">
        <f t="shared" si="128"/>
        <v>0.2284741469816273</v>
      </c>
      <c r="BE61" s="18">
        <f t="shared" si="129"/>
        <v>0.82290062552761456</v>
      </c>
      <c r="BF61" s="23">
        <v>0</v>
      </c>
      <c r="BG61" s="23">
        <v>0</v>
      </c>
      <c r="BH61" s="23"/>
      <c r="BI61" s="18" t="str">
        <f t="shared" si="180"/>
        <v xml:space="preserve"> </v>
      </c>
      <c r="BJ61" s="18" t="str">
        <f>IF(BG61=0," ",IF(BG61/BH61*100&gt;200,"св.200",BG61/BH61))</f>
        <v xml:space="preserve"> </v>
      </c>
      <c r="BK61" s="23">
        <v>262954.68</v>
      </c>
      <c r="BL61" s="23">
        <v>111326.85</v>
      </c>
      <c r="BM61" s="23">
        <v>86682.5</v>
      </c>
      <c r="BN61" s="18">
        <f t="shared" si="189"/>
        <v>0.42336896228658111</v>
      </c>
      <c r="BO61" s="18">
        <f t="shared" si="131"/>
        <v>1.2843059441063653</v>
      </c>
      <c r="BP61" s="23">
        <v>0</v>
      </c>
      <c r="BQ61" s="23">
        <v>0</v>
      </c>
      <c r="BR61" s="23"/>
      <c r="BS61" s="18" t="str">
        <f t="shared" si="181"/>
        <v xml:space="preserve"> </v>
      </c>
      <c r="BT61" s="18" t="str">
        <f t="shared" si="150"/>
        <v xml:space="preserve"> </v>
      </c>
      <c r="BU61" s="23">
        <v>68391.320000000007</v>
      </c>
      <c r="BV61" s="23">
        <v>41091.32</v>
      </c>
      <c r="BW61" s="23">
        <v>5061.74</v>
      </c>
      <c r="BX61" s="18">
        <f t="shared" si="182"/>
        <v>0.6008265376366474</v>
      </c>
      <c r="BY61" s="18" t="str">
        <f t="shared" si="133"/>
        <v>св.200</v>
      </c>
      <c r="BZ61" s="23">
        <v>100000</v>
      </c>
      <c r="CA61" s="23">
        <v>0</v>
      </c>
      <c r="CB61" s="23">
        <v>385700</v>
      </c>
      <c r="CC61" s="18" t="str">
        <f t="shared" si="201"/>
        <v xml:space="preserve"> </v>
      </c>
      <c r="CD61" s="18">
        <f t="shared" si="134"/>
        <v>0</v>
      </c>
      <c r="CE61" s="17">
        <v>1486652.23</v>
      </c>
      <c r="CF61" s="17">
        <v>0</v>
      </c>
      <c r="CG61" s="17">
        <v>0</v>
      </c>
      <c r="CH61" s="24" t="str">
        <f t="shared" si="135"/>
        <v xml:space="preserve"> </v>
      </c>
      <c r="CI61" s="18" t="str">
        <f t="shared" si="147"/>
        <v xml:space="preserve"> </v>
      </c>
      <c r="CJ61" s="23">
        <v>0</v>
      </c>
      <c r="CK61" s="23">
        <v>0</v>
      </c>
      <c r="CL61" s="23"/>
      <c r="CM61" s="18" t="str">
        <f t="shared" si="136"/>
        <v xml:space="preserve"> </v>
      </c>
      <c r="CN61" s="18" t="str">
        <f t="shared" si="137"/>
        <v xml:space="preserve"> </v>
      </c>
      <c r="CO61" s="23">
        <v>1486652.23</v>
      </c>
      <c r="CP61" s="23">
        <v>0</v>
      </c>
      <c r="CQ61" s="23"/>
      <c r="CR61" s="18" t="str">
        <f t="shared" si="138"/>
        <v xml:space="preserve"> </v>
      </c>
      <c r="CS61" s="18" t="str">
        <f t="shared" si="139"/>
        <v xml:space="preserve"> </v>
      </c>
      <c r="CT61" s="23">
        <v>0</v>
      </c>
      <c r="CU61" s="23">
        <v>0</v>
      </c>
      <c r="CV61" s="23"/>
      <c r="CW61" s="18" t="str">
        <f t="shared" si="140"/>
        <v xml:space="preserve"> </v>
      </c>
      <c r="CX61" s="18" t="str">
        <f t="shared" si="141"/>
        <v xml:space="preserve"> </v>
      </c>
      <c r="CY61" s="23">
        <v>0</v>
      </c>
      <c r="CZ61" s="23">
        <v>0</v>
      </c>
      <c r="DA61" s="23"/>
      <c r="DB61" s="18" t="str">
        <f t="shared" si="183"/>
        <v xml:space="preserve"> </v>
      </c>
      <c r="DC61" s="18" t="str">
        <f t="shared" si="142"/>
        <v xml:space="preserve"> </v>
      </c>
      <c r="DD61" s="23">
        <v>0</v>
      </c>
      <c r="DE61" s="23">
        <v>0</v>
      </c>
      <c r="DF61" s="23">
        <v>4126.08</v>
      </c>
      <c r="DG61" s="18" t="str">
        <f t="shared" si="184"/>
        <v xml:space="preserve"> </v>
      </c>
      <c r="DH61" s="18">
        <f t="shared" si="143"/>
        <v>0</v>
      </c>
      <c r="DI61" s="23">
        <v>0</v>
      </c>
      <c r="DJ61" s="23"/>
      <c r="DK61" s="18" t="str">
        <f t="shared" si="144"/>
        <v xml:space="preserve"> </v>
      </c>
      <c r="DL61" s="23"/>
      <c r="DM61" s="23">
        <v>0</v>
      </c>
      <c r="DN61" s="23"/>
      <c r="DO61" s="18" t="str">
        <f t="shared" si="186"/>
        <v xml:space="preserve"> </v>
      </c>
      <c r="DP61" s="18" t="str">
        <f t="shared" si="210"/>
        <v xml:space="preserve"> </v>
      </c>
      <c r="DQ61" s="23">
        <v>170497.13</v>
      </c>
      <c r="DR61" s="23">
        <v>0</v>
      </c>
      <c r="DS61" s="23"/>
      <c r="DT61" s="18" t="str">
        <f t="shared" si="217"/>
        <v xml:space="preserve"> </v>
      </c>
      <c r="DU61" s="18" t="str">
        <f t="shared" si="218"/>
        <v xml:space="preserve"> </v>
      </c>
    </row>
    <row r="62" spans="1:125" s="39" customFormat="1" ht="15.75" customHeight="1" outlineLevel="1" x14ac:dyDescent="0.25">
      <c r="A62" s="11">
        <f t="shared" si="216"/>
        <v>49</v>
      </c>
      <c r="B62" s="5" t="s">
        <v>78</v>
      </c>
      <c r="C62" s="17">
        <v>1645778.2</v>
      </c>
      <c r="D62" s="17">
        <v>386098.83</v>
      </c>
      <c r="E62" s="17">
        <v>271276.12</v>
      </c>
      <c r="F62" s="18">
        <f t="shared" si="171"/>
        <v>0.2345995529652781</v>
      </c>
      <c r="G62" s="18">
        <f t="shared" si="118"/>
        <v>1.4232687713168415</v>
      </c>
      <c r="H62" s="10">
        <v>1150400</v>
      </c>
      <c r="I62" s="14">
        <v>159136.43999999997</v>
      </c>
      <c r="J62" s="10">
        <v>227572.93000000002</v>
      </c>
      <c r="K62" s="18">
        <f t="shared" si="172"/>
        <v>0.13833139777468703</v>
      </c>
      <c r="L62" s="18">
        <f t="shared" si="119"/>
        <v>0.69927666704471381</v>
      </c>
      <c r="M62" s="23">
        <v>395000</v>
      </c>
      <c r="N62" s="23">
        <v>134035.87</v>
      </c>
      <c r="O62" s="23">
        <v>159725.34</v>
      </c>
      <c r="P62" s="18">
        <f t="shared" si="173"/>
        <v>0.3393313164556962</v>
      </c>
      <c r="Q62" s="18">
        <f t="shared" si="120"/>
        <v>0.83916471863512698</v>
      </c>
      <c r="R62" s="23">
        <v>0</v>
      </c>
      <c r="S62" s="23">
        <v>0</v>
      </c>
      <c r="T62" s="23"/>
      <c r="U62" s="18" t="str">
        <f t="shared" si="174"/>
        <v xml:space="preserve"> </v>
      </c>
      <c r="V62" s="18" t="str">
        <f t="shared" si="215"/>
        <v xml:space="preserve"> </v>
      </c>
      <c r="W62" s="23">
        <v>2400</v>
      </c>
      <c r="X62" s="23">
        <v>7478.58</v>
      </c>
      <c r="Y62" s="23">
        <v>-2234.2800000000002</v>
      </c>
      <c r="Z62" s="18" t="str">
        <f t="shared" si="219"/>
        <v>СВ.200</v>
      </c>
      <c r="AA62" s="18">
        <f t="shared" si="220"/>
        <v>-3.3471990976959018</v>
      </c>
      <c r="AB62" s="23">
        <v>320000</v>
      </c>
      <c r="AC62" s="23">
        <v>30082.67</v>
      </c>
      <c r="AD62" s="23">
        <v>31932.04</v>
      </c>
      <c r="AE62" s="18">
        <f t="shared" si="176"/>
        <v>9.4008343750000001E-2</v>
      </c>
      <c r="AF62" s="18">
        <f t="shared" si="123"/>
        <v>0.94208418879595535</v>
      </c>
      <c r="AG62" s="23">
        <v>430000</v>
      </c>
      <c r="AH62" s="23">
        <v>-12660.68</v>
      </c>
      <c r="AI62" s="23">
        <v>37549.83</v>
      </c>
      <c r="AJ62" s="18" t="str">
        <f t="shared" si="177"/>
        <v xml:space="preserve"> </v>
      </c>
      <c r="AK62" s="18">
        <f t="shared" si="124"/>
        <v>-0.33717010170219147</v>
      </c>
      <c r="AL62" s="23">
        <v>3000</v>
      </c>
      <c r="AM62" s="23">
        <v>200</v>
      </c>
      <c r="AN62" s="23">
        <v>600</v>
      </c>
      <c r="AO62" s="18">
        <f t="shared" si="203"/>
        <v>6.6666666666666666E-2</v>
      </c>
      <c r="AP62" s="18">
        <f t="shared" si="125"/>
        <v>0.33333333333333331</v>
      </c>
      <c r="AQ62" s="6">
        <v>495378.2</v>
      </c>
      <c r="AR62" s="6">
        <v>226962.38999999998</v>
      </c>
      <c r="AS62" s="6">
        <v>43703.189999999995</v>
      </c>
      <c r="AT62" s="18">
        <f t="shared" si="178"/>
        <v>0.45815982616917739</v>
      </c>
      <c r="AU62" s="18" t="str">
        <f t="shared" si="126"/>
        <v>св.200</v>
      </c>
      <c r="AV62" s="23">
        <v>0</v>
      </c>
      <c r="AW62" s="23">
        <v>0</v>
      </c>
      <c r="AX62" s="23"/>
      <c r="AY62" s="18" t="str">
        <f t="shared" si="179"/>
        <v xml:space="preserve"> </v>
      </c>
      <c r="AZ62" s="18" t="str">
        <f t="shared" si="127"/>
        <v xml:space="preserve"> </v>
      </c>
      <c r="BA62" s="23">
        <v>49758</v>
      </c>
      <c r="BB62" s="23">
        <v>0</v>
      </c>
      <c r="BC62" s="23"/>
      <c r="BD62" s="18" t="str">
        <f t="shared" ref="BD62" si="221">IF(BB62&lt;=0," ",IF(BA62&lt;=0," ",IF(BB62/BA62*100&gt;200,"СВ.200",BB62/BA62)))</f>
        <v xml:space="preserve"> </v>
      </c>
      <c r="BE62" s="18" t="str">
        <f t="shared" ref="BE62" si="222">IF(BC62=0," ",IF(BB62/BC62*100&gt;200,"св.200",BB62/BC62))</f>
        <v xml:space="preserve"> </v>
      </c>
      <c r="BF62" s="23">
        <v>110000</v>
      </c>
      <c r="BG62" s="23">
        <v>17376.240000000002</v>
      </c>
      <c r="BH62" s="23">
        <v>38405.339999999997</v>
      </c>
      <c r="BI62" s="18">
        <f t="shared" si="180"/>
        <v>0.15796581818181821</v>
      </c>
      <c r="BJ62" s="18">
        <f t="shared" si="130"/>
        <v>0.45244333209913007</v>
      </c>
      <c r="BK62" s="23">
        <v>0</v>
      </c>
      <c r="BL62" s="23">
        <v>0</v>
      </c>
      <c r="BM62" s="23"/>
      <c r="BN62" s="18" t="str">
        <f t="shared" si="189"/>
        <v xml:space="preserve"> </v>
      </c>
      <c r="BO62" s="18" t="str">
        <f t="shared" si="131"/>
        <v xml:space="preserve"> </v>
      </c>
      <c r="BP62" s="23">
        <v>0</v>
      </c>
      <c r="BQ62" s="23">
        <v>0</v>
      </c>
      <c r="BR62" s="23"/>
      <c r="BS62" s="18" t="str">
        <f t="shared" si="181"/>
        <v xml:space="preserve"> </v>
      </c>
      <c r="BT62" s="18" t="str">
        <f t="shared" si="150"/>
        <v xml:space="preserve"> </v>
      </c>
      <c r="BU62" s="23">
        <v>0</v>
      </c>
      <c r="BV62" s="23">
        <v>0</v>
      </c>
      <c r="BW62" s="23"/>
      <c r="BX62" s="18" t="str">
        <f t="shared" si="182"/>
        <v xml:space="preserve"> </v>
      </c>
      <c r="BY62" s="18" t="str">
        <f>IF(BV62=0," ",IF(BV62/BW62*100&gt;200,"св.200",BV62/BW62))</f>
        <v xml:space="preserve"> </v>
      </c>
      <c r="BZ62" s="23">
        <v>166554.70000000001</v>
      </c>
      <c r="CA62" s="23">
        <v>155000</v>
      </c>
      <c r="CB62" s="23"/>
      <c r="CC62" s="18">
        <f t="shared" si="201"/>
        <v>0.93062519400533272</v>
      </c>
      <c r="CD62" s="18" t="str">
        <f t="shared" si="134"/>
        <v xml:space="preserve"> </v>
      </c>
      <c r="CE62" s="17">
        <v>0</v>
      </c>
      <c r="CF62" s="17">
        <v>0</v>
      </c>
      <c r="CG62" s="17">
        <v>0</v>
      </c>
      <c r="CH62" s="24" t="str">
        <f t="shared" si="135"/>
        <v xml:space="preserve"> </v>
      </c>
      <c r="CI62" s="18" t="str">
        <f t="shared" si="147"/>
        <v xml:space="preserve"> </v>
      </c>
      <c r="CJ62" s="23">
        <v>0</v>
      </c>
      <c r="CK62" s="23">
        <v>0</v>
      </c>
      <c r="CL62" s="23"/>
      <c r="CM62" s="18" t="str">
        <f t="shared" si="136"/>
        <v xml:space="preserve"> </v>
      </c>
      <c r="CN62" s="18" t="str">
        <f t="shared" si="137"/>
        <v xml:space="preserve"> </v>
      </c>
      <c r="CO62" s="23">
        <v>0</v>
      </c>
      <c r="CP62" s="23">
        <v>0</v>
      </c>
      <c r="CQ62" s="23"/>
      <c r="CR62" s="18" t="str">
        <f t="shared" si="138"/>
        <v xml:space="preserve"> </v>
      </c>
      <c r="CS62" s="18" t="str">
        <f t="shared" si="139"/>
        <v xml:space="preserve"> </v>
      </c>
      <c r="CT62" s="23">
        <v>0</v>
      </c>
      <c r="CU62" s="23">
        <v>0</v>
      </c>
      <c r="CV62" s="23"/>
      <c r="CW62" s="18" t="str">
        <f t="shared" si="140"/>
        <v xml:space="preserve"> </v>
      </c>
      <c r="CX62" s="18" t="str">
        <f t="shared" si="141"/>
        <v xml:space="preserve"> </v>
      </c>
      <c r="CY62" s="23">
        <v>0</v>
      </c>
      <c r="CZ62" s="23">
        <v>0</v>
      </c>
      <c r="DA62" s="23"/>
      <c r="DB62" s="18" t="str">
        <f t="shared" si="183"/>
        <v xml:space="preserve"> </v>
      </c>
      <c r="DC62" s="18" t="str">
        <f t="shared" si="142"/>
        <v xml:space="preserve"> </v>
      </c>
      <c r="DD62" s="23">
        <v>0</v>
      </c>
      <c r="DE62" s="23">
        <v>0</v>
      </c>
      <c r="DF62" s="23">
        <v>5297.85</v>
      </c>
      <c r="DG62" s="18" t="str">
        <f t="shared" si="184"/>
        <v xml:space="preserve"> </v>
      </c>
      <c r="DH62" s="18">
        <f t="shared" si="143"/>
        <v>0</v>
      </c>
      <c r="DI62" s="23">
        <v>0</v>
      </c>
      <c r="DJ62" s="23"/>
      <c r="DK62" s="18" t="str">
        <f>IF(DI62=0," ",IF(DI62/DJ62*100&gt;200,"св.200",DI62/DJ62))</f>
        <v xml:space="preserve"> </v>
      </c>
      <c r="DL62" s="23"/>
      <c r="DM62" s="23">
        <v>0</v>
      </c>
      <c r="DN62" s="23"/>
      <c r="DO62" s="18" t="str">
        <f t="shared" si="186"/>
        <v xml:space="preserve"> </v>
      </c>
      <c r="DP62" s="18" t="str">
        <f t="shared" si="210"/>
        <v xml:space="preserve"> </v>
      </c>
      <c r="DQ62" s="23">
        <v>169065.5</v>
      </c>
      <c r="DR62" s="23">
        <v>54586.15</v>
      </c>
      <c r="DS62" s="23"/>
      <c r="DT62" s="18">
        <f t="shared" si="117"/>
        <v>0.32286983447243822</v>
      </c>
      <c r="DU62" s="18" t="e">
        <f t="shared" ref="DU62" si="223">IF(DR62=0," ",IF(DR62/DS62*100&gt;200,"св.200",DR62/DS62))</f>
        <v>#DIV/0!</v>
      </c>
    </row>
    <row r="63" spans="1:125" s="38" customFormat="1" ht="32.1" customHeight="1" x14ac:dyDescent="0.25">
      <c r="A63" s="12"/>
      <c r="B63" s="4" t="s">
        <v>129</v>
      </c>
      <c r="C63" s="20">
        <v>52956887.910000004</v>
      </c>
      <c r="D63" s="20">
        <v>20510342.84</v>
      </c>
      <c r="E63" s="20">
        <v>21415027.870000001</v>
      </c>
      <c r="F63" s="16">
        <f t="shared" si="171"/>
        <v>0.38730264653877011</v>
      </c>
      <c r="G63" s="16">
        <f t="shared" si="118"/>
        <v>0.95775466483200977</v>
      </c>
      <c r="H63" s="15">
        <v>51253620</v>
      </c>
      <c r="I63" s="15">
        <v>19845744.609999999</v>
      </c>
      <c r="J63" s="15">
        <v>20406137.810000002</v>
      </c>
      <c r="K63" s="16">
        <f t="shared" si="172"/>
        <v>0.38720669115664413</v>
      </c>
      <c r="L63" s="16">
        <f t="shared" si="119"/>
        <v>0.97253800767113396</v>
      </c>
      <c r="M63" s="15">
        <v>35393300</v>
      </c>
      <c r="N63" s="15">
        <v>16780583.149999999</v>
      </c>
      <c r="O63" s="15">
        <v>15908240.139999999</v>
      </c>
      <c r="P63" s="16">
        <f t="shared" si="173"/>
        <v>0.47411750670324604</v>
      </c>
      <c r="Q63" s="16">
        <f t="shared" si="120"/>
        <v>1.0548359216558822</v>
      </c>
      <c r="R63" s="15">
        <v>1747020</v>
      </c>
      <c r="S63" s="15">
        <v>952022.41</v>
      </c>
      <c r="T63" s="15">
        <v>879925.09</v>
      </c>
      <c r="U63" s="16">
        <f t="shared" si="174"/>
        <v>0.54494076198326291</v>
      </c>
      <c r="V63" s="16">
        <f t="shared" si="121"/>
        <v>1.0819357475077793</v>
      </c>
      <c r="W63" s="15">
        <v>6300</v>
      </c>
      <c r="X63" s="15">
        <v>45804</v>
      </c>
      <c r="Y63" s="15">
        <v>19176.21</v>
      </c>
      <c r="Z63" s="16" t="str">
        <f t="shared" si="175"/>
        <v>СВ.200</v>
      </c>
      <c r="AA63" s="16" t="str">
        <f t="shared" si="122"/>
        <v>св.200</v>
      </c>
      <c r="AB63" s="15">
        <v>2203000</v>
      </c>
      <c r="AC63" s="15">
        <v>310086.19999999995</v>
      </c>
      <c r="AD63" s="15">
        <v>668156.64</v>
      </c>
      <c r="AE63" s="16">
        <f t="shared" si="176"/>
        <v>0.14075633227417156</v>
      </c>
      <c r="AF63" s="16">
        <f>IF(AC63&lt;=0," ",IF(AC63/AD63*100&gt;200,"св.200",AC63/AD63))</f>
        <v>0.46409207278101727</v>
      </c>
      <c r="AG63" s="15">
        <v>11901000</v>
      </c>
      <c r="AH63" s="15">
        <v>1757153.6500000001</v>
      </c>
      <c r="AI63" s="15">
        <v>2930639.73</v>
      </c>
      <c r="AJ63" s="16">
        <f t="shared" si="177"/>
        <v>0.14764756322998068</v>
      </c>
      <c r="AK63" s="16">
        <f t="shared" si="124"/>
        <v>0.59958023226553347</v>
      </c>
      <c r="AL63" s="15">
        <v>3000</v>
      </c>
      <c r="AM63" s="15">
        <v>0</v>
      </c>
      <c r="AN63" s="15">
        <v>0</v>
      </c>
      <c r="AO63" s="16" t="str">
        <f t="shared" si="203"/>
        <v xml:space="preserve"> </v>
      </c>
      <c r="AP63" s="16" t="str">
        <f t="shared" si="125"/>
        <v xml:space="preserve"> </v>
      </c>
      <c r="AQ63" s="8">
        <v>1703267.9100000001</v>
      </c>
      <c r="AR63" s="8">
        <v>664598.23</v>
      </c>
      <c r="AS63" s="8">
        <v>1008890.0599999999</v>
      </c>
      <c r="AT63" s="16">
        <f t="shared" si="178"/>
        <v>0.39019007291694935</v>
      </c>
      <c r="AU63" s="16">
        <f t="shared" si="126"/>
        <v>0.65874197432374348</v>
      </c>
      <c r="AV63" s="15">
        <v>200000</v>
      </c>
      <c r="AW63" s="15">
        <v>29778.45</v>
      </c>
      <c r="AX63" s="15">
        <v>43446.67</v>
      </c>
      <c r="AY63" s="16">
        <f t="shared" si="179"/>
        <v>0.14889225</v>
      </c>
      <c r="AZ63" s="16">
        <f t="shared" si="127"/>
        <v>0.68540235649820813</v>
      </c>
      <c r="BA63" s="15">
        <v>336744.67</v>
      </c>
      <c r="BB63" s="15">
        <v>64045.01</v>
      </c>
      <c r="BC63" s="15">
        <v>1244.0899999999999</v>
      </c>
      <c r="BD63" s="16">
        <f t="shared" si="128"/>
        <v>0.19018863758110857</v>
      </c>
      <c r="BE63" s="16" t="str">
        <f t="shared" si="129"/>
        <v>св.200</v>
      </c>
      <c r="BF63" s="15">
        <v>403483.83999999997</v>
      </c>
      <c r="BG63" s="15">
        <v>219340.6</v>
      </c>
      <c r="BH63" s="15">
        <v>231868.4</v>
      </c>
      <c r="BI63" s="16">
        <f t="shared" si="180"/>
        <v>0.54361681498817904</v>
      </c>
      <c r="BJ63" s="16">
        <f t="shared" si="130"/>
        <v>0.94597021413870974</v>
      </c>
      <c r="BK63" s="15">
        <v>0</v>
      </c>
      <c r="BL63" s="15">
        <v>0</v>
      </c>
      <c r="BM63" s="15">
        <v>0</v>
      </c>
      <c r="BN63" s="16" t="str">
        <f t="shared" si="189"/>
        <v xml:space="preserve"> </v>
      </c>
      <c r="BO63" s="16" t="str">
        <f t="shared" si="131"/>
        <v xml:space="preserve"> </v>
      </c>
      <c r="BP63" s="15">
        <v>0</v>
      </c>
      <c r="BQ63" s="15">
        <v>0</v>
      </c>
      <c r="BR63" s="15">
        <v>0</v>
      </c>
      <c r="BS63" s="16" t="str">
        <f t="shared" si="181"/>
        <v xml:space="preserve"> </v>
      </c>
      <c r="BT63" s="16" t="str">
        <f t="shared" si="150"/>
        <v xml:space="preserve"> </v>
      </c>
      <c r="BU63" s="15">
        <v>71379.850000000006</v>
      </c>
      <c r="BV63" s="15">
        <v>32583.800000000003</v>
      </c>
      <c r="BW63" s="15">
        <v>14397.24</v>
      </c>
      <c r="BX63" s="16">
        <f t="shared" si="182"/>
        <v>0.4564845681239173</v>
      </c>
      <c r="BY63" s="16" t="str">
        <f t="shared" si="133"/>
        <v>св.200</v>
      </c>
      <c r="BZ63" s="15">
        <v>438659.55</v>
      </c>
      <c r="CA63" s="15">
        <v>79120</v>
      </c>
      <c r="CB63" s="15">
        <v>146803</v>
      </c>
      <c r="CC63" s="16">
        <f t="shared" si="201"/>
        <v>0.18036766781892702</v>
      </c>
      <c r="CD63" s="16">
        <f t="shared" si="134"/>
        <v>0.53895356361927205</v>
      </c>
      <c r="CE63" s="20">
        <v>251000</v>
      </c>
      <c r="CF63" s="20">
        <v>238725.37</v>
      </c>
      <c r="CG63" s="20">
        <v>350484.58</v>
      </c>
      <c r="CH63" s="16">
        <f t="shared" si="135"/>
        <v>0.95109709163346612</v>
      </c>
      <c r="CI63" s="16">
        <f t="shared" si="147"/>
        <v>0.68112945225721477</v>
      </c>
      <c r="CJ63" s="15">
        <v>250000</v>
      </c>
      <c r="CK63" s="15">
        <v>238725.37</v>
      </c>
      <c r="CL63" s="15">
        <v>350484.58</v>
      </c>
      <c r="CM63" s="16">
        <f t="shared" si="136"/>
        <v>0.95490147999999997</v>
      </c>
      <c r="CN63" s="16">
        <f t="shared" si="137"/>
        <v>0.68112945225721477</v>
      </c>
      <c r="CO63" s="15">
        <v>1000</v>
      </c>
      <c r="CP63" s="15">
        <v>0</v>
      </c>
      <c r="CQ63" s="15">
        <v>0</v>
      </c>
      <c r="CR63" s="16" t="str">
        <f t="shared" si="138"/>
        <v xml:space="preserve"> </v>
      </c>
      <c r="CS63" s="16" t="str">
        <f t="shared" si="139"/>
        <v xml:space="preserve"> </v>
      </c>
      <c r="CT63" s="15">
        <v>0</v>
      </c>
      <c r="CU63" s="15">
        <v>0</v>
      </c>
      <c r="CV63" s="15">
        <v>0</v>
      </c>
      <c r="CW63" s="30" t="str">
        <f t="shared" si="140"/>
        <v xml:space="preserve"> </v>
      </c>
      <c r="CX63" s="30" t="str">
        <f t="shared" si="141"/>
        <v xml:space="preserve"> </v>
      </c>
      <c r="CY63" s="15">
        <v>0</v>
      </c>
      <c r="CZ63" s="15">
        <v>0</v>
      </c>
      <c r="DA63" s="15">
        <v>0</v>
      </c>
      <c r="DB63" s="16" t="str">
        <f t="shared" si="183"/>
        <v xml:space="preserve"> </v>
      </c>
      <c r="DC63" s="16" t="str">
        <f t="shared" si="142"/>
        <v xml:space="preserve"> </v>
      </c>
      <c r="DD63" s="15">
        <v>0</v>
      </c>
      <c r="DE63" s="15">
        <v>0</v>
      </c>
      <c r="DF63" s="15">
        <v>220646.08</v>
      </c>
      <c r="DG63" s="16" t="str">
        <f t="shared" si="184"/>
        <v xml:space="preserve"> </v>
      </c>
      <c r="DH63" s="16">
        <f t="shared" si="143"/>
        <v>0</v>
      </c>
      <c r="DI63" s="15">
        <v>0</v>
      </c>
      <c r="DJ63" s="15">
        <v>0</v>
      </c>
      <c r="DK63" s="16" t="str">
        <f>IF(DI63=0," ",IF(DI63/DJ63*100&gt;200,"св.200",DI63/DJ63))</f>
        <v xml:space="preserve"> </v>
      </c>
      <c r="DL63" s="15">
        <f>SUM(DL64:DL68)</f>
        <v>1000</v>
      </c>
      <c r="DM63" s="15">
        <v>0</v>
      </c>
      <c r="DN63" s="15">
        <v>0</v>
      </c>
      <c r="DO63" s="16" t="str">
        <f t="shared" si="186"/>
        <v xml:space="preserve"> </v>
      </c>
      <c r="DP63" s="16" t="str">
        <f t="shared" si="145"/>
        <v xml:space="preserve"> </v>
      </c>
      <c r="DQ63" s="15">
        <f>DQ64+DQ65+DQ66+DQ67+DQ68</f>
        <v>0</v>
      </c>
      <c r="DR63" s="15">
        <f t="shared" ref="DR63:DU63" si="224">DR64+DR65+DR66+DR67+DR68</f>
        <v>0</v>
      </c>
      <c r="DS63" s="15">
        <v>0</v>
      </c>
      <c r="DT63" s="15" t="e">
        <f t="shared" si="224"/>
        <v>#VALUE!</v>
      </c>
      <c r="DU63" s="15" t="e">
        <f t="shared" si="224"/>
        <v>#VALUE!</v>
      </c>
    </row>
    <row r="64" spans="1:125" s="39" customFormat="1" ht="17.25" customHeight="1" outlineLevel="1" x14ac:dyDescent="0.25">
      <c r="A64" s="11">
        <v>50</v>
      </c>
      <c r="B64" s="5" t="s">
        <v>60</v>
      </c>
      <c r="C64" s="17">
        <v>35267020</v>
      </c>
      <c r="D64" s="17">
        <v>15632532.1</v>
      </c>
      <c r="E64" s="17">
        <v>15123405.41</v>
      </c>
      <c r="F64" s="18">
        <f t="shared" si="171"/>
        <v>0.44326206467118573</v>
      </c>
      <c r="G64" s="18">
        <f t="shared" si="118"/>
        <v>1.033664817955839</v>
      </c>
      <c r="H64" s="10">
        <v>34817020</v>
      </c>
      <c r="I64" s="14">
        <v>15364028.279999999</v>
      </c>
      <c r="J64" s="10">
        <v>14729474.16</v>
      </c>
      <c r="K64" s="18">
        <f t="shared" si="172"/>
        <v>0.44127924446147315</v>
      </c>
      <c r="L64" s="18">
        <f t="shared" si="119"/>
        <v>1.0430805684647739</v>
      </c>
      <c r="M64" s="23">
        <v>30000000</v>
      </c>
      <c r="N64" s="23">
        <v>13770978.49</v>
      </c>
      <c r="O64" s="23">
        <v>13439696.07</v>
      </c>
      <c r="P64" s="18">
        <f t="shared" si="173"/>
        <v>0.45903261633333337</v>
      </c>
      <c r="Q64" s="18">
        <f t="shared" si="120"/>
        <v>1.0246495470042278</v>
      </c>
      <c r="R64" s="23">
        <v>1747020</v>
      </c>
      <c r="S64" s="23">
        <v>952022.41</v>
      </c>
      <c r="T64" s="23">
        <v>879925.09</v>
      </c>
      <c r="U64" s="18">
        <f t="shared" si="174"/>
        <v>0.54494076198326291</v>
      </c>
      <c r="V64" s="18">
        <f t="shared" si="121"/>
        <v>1.0819357475077793</v>
      </c>
      <c r="W64" s="23">
        <v>0</v>
      </c>
      <c r="X64" s="23">
        <v>0</v>
      </c>
      <c r="Y64" s="23"/>
      <c r="Z64" s="18" t="str">
        <f t="shared" si="175"/>
        <v xml:space="preserve"> </v>
      </c>
      <c r="AA64" s="18" t="str">
        <f t="shared" si="122"/>
        <v xml:space="preserve"> </v>
      </c>
      <c r="AB64" s="23">
        <v>520000</v>
      </c>
      <c r="AC64" s="23">
        <v>135040.79999999999</v>
      </c>
      <c r="AD64" s="23">
        <v>77647.399999999994</v>
      </c>
      <c r="AE64" s="18">
        <f t="shared" si="176"/>
        <v>0.25969384615384611</v>
      </c>
      <c r="AF64" s="18">
        <f>IF(AC64&lt;=0," ",IF(AC64/AD64*100&gt;200,"св.200",AC64/AD64))</f>
        <v>1.7391541764437701</v>
      </c>
      <c r="AG64" s="23">
        <v>2550000</v>
      </c>
      <c r="AH64" s="23">
        <v>505891.38</v>
      </c>
      <c r="AI64" s="23">
        <v>332205.59999999998</v>
      </c>
      <c r="AJ64" s="18">
        <f t="shared" si="177"/>
        <v>0.19838877647058822</v>
      </c>
      <c r="AK64" s="18">
        <f t="shared" si="124"/>
        <v>1.5228261654830624</v>
      </c>
      <c r="AL64" s="23">
        <v>0</v>
      </c>
      <c r="AM64" s="23">
        <v>0</v>
      </c>
      <c r="AN64" s="23"/>
      <c r="AO64" s="18" t="str">
        <f t="shared" si="203"/>
        <v xml:space="preserve"> </v>
      </c>
      <c r="AP64" s="18" t="str">
        <f t="shared" si="125"/>
        <v xml:space="preserve"> </v>
      </c>
      <c r="AQ64" s="6">
        <v>450000</v>
      </c>
      <c r="AR64" s="6">
        <v>268503.82</v>
      </c>
      <c r="AS64" s="6">
        <v>393931.25</v>
      </c>
      <c r="AT64" s="18">
        <f t="shared" si="178"/>
        <v>0.59667515555555561</v>
      </c>
      <c r="AU64" s="18">
        <f t="shared" si="126"/>
        <v>0.68160071078392492</v>
      </c>
      <c r="AV64" s="23">
        <v>200000</v>
      </c>
      <c r="AW64" s="23">
        <v>29778.45</v>
      </c>
      <c r="AX64" s="23">
        <v>43446.67</v>
      </c>
      <c r="AY64" s="18">
        <f t="shared" si="179"/>
        <v>0.14889225</v>
      </c>
      <c r="AZ64" s="18">
        <f t="shared" si="127"/>
        <v>0.68540235649820813</v>
      </c>
      <c r="BA64" s="23">
        <v>0</v>
      </c>
      <c r="BB64" s="23">
        <v>0</v>
      </c>
      <c r="BC64" s="23"/>
      <c r="BD64" s="18" t="str">
        <f t="shared" si="128"/>
        <v xml:space="preserve"> </v>
      </c>
      <c r="BE64" s="18" t="str">
        <f t="shared" si="129"/>
        <v xml:space="preserve"> </v>
      </c>
      <c r="BF64" s="23">
        <v>0</v>
      </c>
      <c r="BG64" s="23">
        <v>0</v>
      </c>
      <c r="BH64" s="23"/>
      <c r="BI64" s="18" t="str">
        <f t="shared" si="180"/>
        <v xml:space="preserve"> </v>
      </c>
      <c r="BJ64" s="18" t="str">
        <f t="shared" si="130"/>
        <v xml:space="preserve"> </v>
      </c>
      <c r="BK64" s="23">
        <v>0</v>
      </c>
      <c r="BL64" s="23">
        <v>0</v>
      </c>
      <c r="BM64" s="23"/>
      <c r="BN64" s="18"/>
      <c r="BO64" s="18" t="str">
        <f t="shared" si="131"/>
        <v xml:space="preserve"> </v>
      </c>
      <c r="BP64" s="23">
        <v>0</v>
      </c>
      <c r="BQ64" s="23">
        <v>0</v>
      </c>
      <c r="BR64" s="23"/>
      <c r="BS64" s="18" t="str">
        <f t="shared" si="181"/>
        <v xml:space="preserve"> </v>
      </c>
      <c r="BT64" s="18" t="str">
        <f t="shared" si="150"/>
        <v xml:space="preserve"> </v>
      </c>
      <c r="BU64" s="23">
        <v>0</v>
      </c>
      <c r="BV64" s="23">
        <v>0</v>
      </c>
      <c r="BW64" s="23"/>
      <c r="BX64" s="18" t="str">
        <f>IF(BV65&lt;=0," ",IF(BU65&lt;=0," ",IF(BV65/BU65*100&gt;200,"СВ.200",BV65/BU65)))</f>
        <v xml:space="preserve"> </v>
      </c>
      <c r="BY64" s="18" t="str">
        <f t="shared" si="133"/>
        <v xml:space="preserve"> </v>
      </c>
      <c r="BZ64" s="23">
        <v>0</v>
      </c>
      <c r="CA64" s="23">
        <v>0</v>
      </c>
      <c r="CB64" s="23"/>
      <c r="CC64" s="18" t="str">
        <f t="shared" si="201"/>
        <v xml:space="preserve"> </v>
      </c>
      <c r="CD64" s="18" t="str">
        <f t="shared" si="134"/>
        <v xml:space="preserve"> </v>
      </c>
      <c r="CE64" s="17">
        <v>250000</v>
      </c>
      <c r="CF64" s="17">
        <v>238725.37</v>
      </c>
      <c r="CG64" s="17">
        <v>350484.58</v>
      </c>
      <c r="CH64" s="18">
        <f t="shared" si="135"/>
        <v>0.95490147999999997</v>
      </c>
      <c r="CI64" s="18">
        <f t="shared" si="147"/>
        <v>0.68112945225721477</v>
      </c>
      <c r="CJ64" s="23">
        <v>250000</v>
      </c>
      <c r="CK64" s="23">
        <v>238725.37</v>
      </c>
      <c r="CL64" s="23">
        <v>350484.58</v>
      </c>
      <c r="CM64" s="18">
        <f t="shared" si="136"/>
        <v>0.95490147999999997</v>
      </c>
      <c r="CN64" s="18">
        <f t="shared" si="137"/>
        <v>0.68112945225721477</v>
      </c>
      <c r="CO64" s="23">
        <v>0</v>
      </c>
      <c r="CP64" s="23">
        <v>0</v>
      </c>
      <c r="CQ64" s="23"/>
      <c r="CR64" s="18" t="str">
        <f>IF(CP64&lt;=0," ",IF(CO64&lt;=0," ",IF(CP64/CO64*100&gt;200,"СВ.200",CP64/CO64)))</f>
        <v xml:space="preserve"> </v>
      </c>
      <c r="CS64" s="18" t="str">
        <f>IF(CQ64=0," ",IF(CP64/CQ64*100&gt;200,"св.200",CP64/CQ64))</f>
        <v xml:space="preserve"> </v>
      </c>
      <c r="CT64" s="23">
        <v>0</v>
      </c>
      <c r="CU64" s="23">
        <v>0</v>
      </c>
      <c r="CV64" s="23"/>
      <c r="CW64" s="18" t="str">
        <f t="shared" si="140"/>
        <v xml:space="preserve"> </v>
      </c>
      <c r="CX64" s="18" t="str">
        <f t="shared" si="141"/>
        <v xml:space="preserve"> </v>
      </c>
      <c r="CY64" s="23">
        <v>0</v>
      </c>
      <c r="CZ64" s="23">
        <v>0</v>
      </c>
      <c r="DA64" s="23"/>
      <c r="DB64" s="18" t="str">
        <f t="shared" si="183"/>
        <v xml:space="preserve"> </v>
      </c>
      <c r="DC64" s="18" t="str">
        <f t="shared" si="142"/>
        <v xml:space="preserve"> </v>
      </c>
      <c r="DD64" s="23">
        <v>0</v>
      </c>
      <c r="DE64" s="23">
        <v>0</v>
      </c>
      <c r="DF64" s="23"/>
      <c r="DG64" s="18" t="str">
        <f t="shared" si="184"/>
        <v xml:space="preserve"> </v>
      </c>
      <c r="DH64" s="18" t="str">
        <f t="shared" si="143"/>
        <v xml:space="preserve"> </v>
      </c>
      <c r="DI64" s="23">
        <v>0</v>
      </c>
      <c r="DJ64" s="23"/>
      <c r="DK64" s="18" t="str">
        <f t="shared" si="144"/>
        <v xml:space="preserve"> </v>
      </c>
      <c r="DL64" s="23"/>
      <c r="DM64" s="23">
        <v>0</v>
      </c>
      <c r="DN64" s="23"/>
      <c r="DO64" s="18" t="str">
        <f t="shared" si="186"/>
        <v xml:space="preserve"> </v>
      </c>
      <c r="DP64" s="18" t="str">
        <f t="shared" si="145"/>
        <v xml:space="preserve"> </v>
      </c>
      <c r="DQ64" s="23">
        <v>0</v>
      </c>
      <c r="DR64" s="23">
        <v>0</v>
      </c>
      <c r="DS64" s="23"/>
      <c r="DT64" s="18" t="str">
        <f t="shared" si="117"/>
        <v xml:space="preserve"> </v>
      </c>
      <c r="DU64" s="18" t="str">
        <f t="shared" ref="DU64:DU66" si="225">IF(DS64=0," ",IF(DR64/DS64*100&gt;200,"св.200",DR64/DS64))</f>
        <v xml:space="preserve"> </v>
      </c>
    </row>
    <row r="65" spans="1:125" s="39" customFormat="1" ht="17.25" customHeight="1" outlineLevel="1" x14ac:dyDescent="0.25">
      <c r="A65" s="11">
        <v>51</v>
      </c>
      <c r="B65" s="5" t="s">
        <v>51</v>
      </c>
      <c r="C65" s="17">
        <v>8651811.0099999998</v>
      </c>
      <c r="D65" s="17">
        <v>2018065.47</v>
      </c>
      <c r="E65" s="17">
        <v>3258627.73</v>
      </c>
      <c r="F65" s="18">
        <f t="shared" si="171"/>
        <v>0.23325353127425746</v>
      </c>
      <c r="G65" s="18">
        <f t="shared" ref="G65:G68" si="226">IF(E65=0," ",IF(D65/E65*100&gt;200,"св.200",D65/E65))</f>
        <v>0.61929917658928169</v>
      </c>
      <c r="H65" s="10">
        <v>8426250</v>
      </c>
      <c r="I65" s="14">
        <v>1938945.47</v>
      </c>
      <c r="J65" s="10">
        <v>2965981.65</v>
      </c>
      <c r="K65" s="18">
        <f t="shared" ref="K65:K68" si="227">IF(I65&lt;=0," ",IF(I65/H65*100&gt;200,"СВ.200",I65/H65))</f>
        <v>0.2301077549325026</v>
      </c>
      <c r="L65" s="18">
        <f t="shared" ref="L65:L68" si="228">IF(J65=0," ",IF(I65/J65*100&gt;200,"св.200",I65/J65))</f>
        <v>0.6537280734693689</v>
      </c>
      <c r="M65" s="23">
        <v>2421950</v>
      </c>
      <c r="N65" s="23">
        <v>1420820.61</v>
      </c>
      <c r="O65" s="23">
        <v>1033974.02</v>
      </c>
      <c r="P65" s="18">
        <f t="shared" ref="P65:P67" si="229">IF(N65&lt;=0," ",IF(M65&lt;=0," ",IF(N65/M65*100&gt;200,"СВ.200",N65/M65)))</f>
        <v>0.58664324614463559</v>
      </c>
      <c r="Q65" s="18">
        <f t="shared" ref="Q65:Q67" si="230">IF(O65=0," ",IF(N65/O65*100&gt;200,"св.200",N65/O65))</f>
        <v>1.3741356963688509</v>
      </c>
      <c r="R65" s="23">
        <v>0</v>
      </c>
      <c r="S65" s="23">
        <v>0</v>
      </c>
      <c r="T65" s="23"/>
      <c r="U65" s="18" t="str">
        <f t="shared" ref="U65:U68" si="231">IF(S65&lt;=0," ",IF(R65&lt;=0," ",IF(S65/R65*100&gt;200,"СВ.200",S65/R65)))</f>
        <v xml:space="preserve"> </v>
      </c>
      <c r="V65" s="18" t="str">
        <f t="shared" ref="V65:V68" si="232">IF(S65=0," ",IF(S65/T65*100&gt;200,"св.200",S65/T65))</f>
        <v xml:space="preserve"> </v>
      </c>
      <c r="W65" s="23">
        <v>2300</v>
      </c>
      <c r="X65" s="23">
        <v>837.9</v>
      </c>
      <c r="Y65" s="23">
        <v>2279.91</v>
      </c>
      <c r="Z65" s="18">
        <f t="shared" ref="Z65:Z68" si="233">IF(X65&lt;=0," ",IF(W65&lt;=0," ",IF(X65/W65*100&gt;200,"СВ.200",X65/W65)))</f>
        <v>0.36430434782608695</v>
      </c>
      <c r="AA65" s="18">
        <f t="shared" ref="AA65:AA68" si="234">IF(Y65=0," ",IF(X65/Y65*100&gt;200,"св.200",X65/Y65))</f>
        <v>0.36751450715159811</v>
      </c>
      <c r="AB65" s="23">
        <v>446000</v>
      </c>
      <c r="AC65" s="23">
        <v>24386.31</v>
      </c>
      <c r="AD65" s="23">
        <v>243532.97</v>
      </c>
      <c r="AE65" s="18">
        <f t="shared" ref="AE65:AE68" si="235">IF(AC65&lt;=0," ",IF(AB65&lt;=0," ",IF(AC65/AB65*100&gt;200,"СВ.200",AC65/AB65)))</f>
        <v>5.4677825112107628E-2</v>
      </c>
      <c r="AF65" s="18">
        <f t="shared" ref="AF65:AF68" si="236">IF(AD65=0," ",IF(AC65/AD65*100&gt;200,"св.200",AC65/AD65))</f>
        <v>0.10013555864735688</v>
      </c>
      <c r="AG65" s="23">
        <v>5556000</v>
      </c>
      <c r="AH65" s="23">
        <v>492900.65</v>
      </c>
      <c r="AI65" s="23">
        <v>1686194.75</v>
      </c>
      <c r="AJ65" s="18">
        <f t="shared" ref="AJ65:AJ68" si="237">IF(AH65&lt;=0," ",IF(AG65&lt;=0," ",IF(AH65/AG65*100&gt;200,"СВ.200",AH65/AG65)))</f>
        <v>8.8715019798416131E-2</v>
      </c>
      <c r="AK65" s="18">
        <f t="shared" ref="AK65:AK68" si="238">IF(AI65=0," ",IF(AH65/AI65*100&gt;200,"св.200",AH65/AI65))</f>
        <v>0.29231537460308188</v>
      </c>
      <c r="AL65" s="23">
        <v>0</v>
      </c>
      <c r="AM65" s="23">
        <v>0</v>
      </c>
      <c r="AN65" s="23"/>
      <c r="AO65" s="18" t="str">
        <f t="shared" ref="AO65:AO68" si="239">IF(AM65&lt;=0," ",IF(AL65&lt;=0," ",IF(AM65/AL65*100&gt;200,"СВ.200",AM65/AL65)))</f>
        <v xml:space="preserve"> </v>
      </c>
      <c r="AP65" s="18" t="str">
        <f t="shared" ref="AP65:AP68" si="240">IF(AN65=0," ",IF(AM65/AN65*100&gt;200,"св.200",AM65/AN65))</f>
        <v xml:space="preserve"> </v>
      </c>
      <c r="AQ65" s="6">
        <v>225561.00999999998</v>
      </c>
      <c r="AR65" s="6">
        <v>79120</v>
      </c>
      <c r="AS65" s="6">
        <v>292646.07999999996</v>
      </c>
      <c r="AT65" s="18">
        <f t="shared" ref="AT65:AT68" si="241">IF(AR65&lt;=0," ",IF(AQ65&lt;=0," ",IF(AR65/AQ65*100&gt;200,"СВ.200",AR65/AQ65)))</f>
        <v>0.35076984271350803</v>
      </c>
      <c r="AU65" s="18">
        <f t="shared" ref="AU65:AU68" si="242">IF(AS65=0," ",IF(AR65/AS65*100&gt;200,"св.200",AR65/AS65))</f>
        <v>0.27036070327680456</v>
      </c>
      <c r="AV65" s="23">
        <v>0</v>
      </c>
      <c r="AW65" s="23">
        <v>0</v>
      </c>
      <c r="AX65" s="23"/>
      <c r="AY65" s="18" t="str">
        <f t="shared" ref="AY65:AY68" si="243">IF(AW65&lt;=0," ",IF(AV65&lt;=0," ",IF(AW65/AV65*100&gt;200,"СВ.200",AW65/AV65)))</f>
        <v xml:space="preserve"> </v>
      </c>
      <c r="AZ65" s="18" t="str">
        <f t="shared" ref="AZ65:AZ68" si="244">IF(AX65=0," ",IF(AW65/AX65*100&gt;200,"св.200",AW65/AX65))</f>
        <v xml:space="preserve"> </v>
      </c>
      <c r="BA65" s="23">
        <v>197901.46</v>
      </c>
      <c r="BB65" s="23">
        <v>0</v>
      </c>
      <c r="BC65" s="23"/>
      <c r="BD65" s="18" t="str">
        <f t="shared" ref="BD65:BD68" si="245">IF(BB65&lt;=0," ",IF(BA65&lt;=0," ",IF(BB65/BA65*100&gt;200,"СВ.200",BB65/BA65)))</f>
        <v xml:space="preserve"> </v>
      </c>
      <c r="BE65" s="18" t="str">
        <f t="shared" ref="BE65:BE68" si="246">IF(BC65=0," ",IF(BB65/BC65*100&gt;200,"св.200",BB65/BC65))</f>
        <v xml:space="preserve"> </v>
      </c>
      <c r="BF65" s="23">
        <v>1000</v>
      </c>
      <c r="BG65" s="23">
        <v>0</v>
      </c>
      <c r="BH65" s="23"/>
      <c r="BI65" s="18" t="str">
        <f>IF(BG65&lt;=0," ",IF(BF65&lt;=0," ",IF(BG65/BF65*100&gt;200,"СВ.200",BG65/BF65)))</f>
        <v xml:space="preserve"> </v>
      </c>
      <c r="BJ65" s="18" t="str">
        <f>IF(BH65=0," ",IF(BG65/BH65*100&gt;200,"св.200",BG65/BH65))</f>
        <v xml:space="preserve"> </v>
      </c>
      <c r="BK65" s="23">
        <v>0</v>
      </c>
      <c r="BL65" s="23">
        <v>0</v>
      </c>
      <c r="BM65" s="23"/>
      <c r="BN65" s="18"/>
      <c r="BO65" s="18" t="str">
        <f t="shared" ref="BO65:BO68" si="247">IF(BM65=0," ",IF(BL65/BM65*100&gt;200,"св.200",BL65/BM65))</f>
        <v xml:space="preserve"> </v>
      </c>
      <c r="BP65" s="23">
        <v>0</v>
      </c>
      <c r="BQ65" s="23">
        <v>0</v>
      </c>
      <c r="BR65" s="23"/>
      <c r="BS65" s="18" t="str">
        <f t="shared" ref="BS65:BS68" si="248">IF(BQ65&lt;=0," ",IF(BP65&lt;=0," ",IF(BQ65/BP65*100&gt;200,"СВ.200",BQ65/BP65)))</f>
        <v xml:space="preserve"> </v>
      </c>
      <c r="BT65" s="18" t="str">
        <f t="shared" ref="BT65:BT68" si="249">IF(BR65=0," ",IF(BQ65/BR65*100&gt;200,"св.200",BQ65/BR65))</f>
        <v xml:space="preserve"> </v>
      </c>
      <c r="BU65" s="23">
        <v>1000</v>
      </c>
      <c r="BV65" s="23">
        <v>0</v>
      </c>
      <c r="BW65" s="23"/>
      <c r="BX65" s="18" t="str">
        <f t="shared" ref="BX65" si="250">IF(BV65&lt;=0," ",IF(BU65&lt;=0," ",IF(BV65/BU65*100&gt;200,"СВ.200",BV65/BU65)))</f>
        <v xml:space="preserve"> </v>
      </c>
      <c r="BY65" s="18" t="str">
        <f t="shared" ref="BY65" si="251">IF(BW65=0," ",IF(BV65/BW65*100&gt;200,"св.200",BV65/BW65))</f>
        <v xml:space="preserve"> </v>
      </c>
      <c r="BZ65" s="23">
        <v>22659.55</v>
      </c>
      <c r="CA65" s="23">
        <v>79120</v>
      </c>
      <c r="CB65" s="23">
        <v>72000</v>
      </c>
      <c r="CC65" s="18" t="str">
        <f t="shared" ref="CC65:CC68" si="252">IF(CA65&lt;=0," ",IF(BZ65&lt;=0," ",IF(CA65/BZ65*100&gt;200,"СВ.200",CA65/BZ65)))</f>
        <v>СВ.200</v>
      </c>
      <c r="CD65" s="18">
        <f t="shared" ref="CD65:CD68" si="253">IF(CB65=0," ",IF(CA65/CB65*100&gt;200,"св.200",CA65/CB65))</f>
        <v>1.0988888888888888</v>
      </c>
      <c r="CE65" s="17">
        <v>1000</v>
      </c>
      <c r="CF65" s="17">
        <v>0</v>
      </c>
      <c r="CG65" s="17">
        <v>0</v>
      </c>
      <c r="CH65" s="24" t="str">
        <f t="shared" ref="CH65:CH68" si="254">IF(CF65&lt;=0," ",IF(CE65&lt;=0," ",IF(CF65/CE65*100&gt;200,"СВ.200",CF65/CE65)))</f>
        <v xml:space="preserve"> </v>
      </c>
      <c r="CI65" s="18" t="str">
        <f t="shared" ref="CI65:CI68" si="255">IF(CG65=0," ",IF(CF65/CG65*100&gt;200,"св.200",CF65/CG65))</f>
        <v xml:space="preserve"> </v>
      </c>
      <c r="CJ65" s="23">
        <v>0</v>
      </c>
      <c r="CK65" s="23">
        <v>0</v>
      </c>
      <c r="CL65" s="23"/>
      <c r="CM65" s="18" t="str">
        <f t="shared" ref="CM65:CM68" si="256">IF(CK65&lt;=0," ",IF(CJ65&lt;=0," ",IF(CK65/CJ65*100&gt;200,"СВ.200",CK65/CJ65)))</f>
        <v xml:space="preserve"> </v>
      </c>
      <c r="CN65" s="18" t="str">
        <f t="shared" ref="CN65:CN68" si="257">IF(CL65=0," ",IF(CK65/CL65*100&gt;200,"св.200",CK65/CL65))</f>
        <v xml:space="preserve"> </v>
      </c>
      <c r="CO65" s="23">
        <v>1000</v>
      </c>
      <c r="CP65" s="23">
        <v>0</v>
      </c>
      <c r="CQ65" s="23"/>
      <c r="CR65" s="18" t="str">
        <f t="shared" ref="CR65:CR68" si="258">IF(CP65&lt;=0," ",IF(CO65&lt;=0," ",IF(CP65/CO65*100&gt;200,"СВ.200",CP65/CO65)))</f>
        <v xml:space="preserve"> </v>
      </c>
      <c r="CS65" s="18" t="str">
        <f t="shared" ref="CS65:CS68" si="259">IF(CQ65=0," ",IF(CP65/CQ65*100&gt;200,"св.200",CP65/CQ65))</f>
        <v xml:space="preserve"> </v>
      </c>
      <c r="CT65" s="23">
        <v>0</v>
      </c>
      <c r="CU65" s="23">
        <v>0</v>
      </c>
      <c r="CV65" s="23"/>
      <c r="CW65" s="18" t="str">
        <f t="shared" si="140"/>
        <v xml:space="preserve"> </v>
      </c>
      <c r="CX65" s="18" t="str">
        <f t="shared" si="141"/>
        <v xml:space="preserve"> </v>
      </c>
      <c r="CY65" s="23">
        <v>0</v>
      </c>
      <c r="CZ65" s="23">
        <v>0</v>
      </c>
      <c r="DA65" s="23"/>
      <c r="DB65" s="18" t="str">
        <f t="shared" ref="DB65:DB68" si="260">IF(CZ65&lt;=0," ",IF(CY65&lt;=0," ",IF(CZ65/CY65*100&gt;200,"СВ.200",CZ65/CY65)))</f>
        <v xml:space="preserve"> </v>
      </c>
      <c r="DC65" s="18" t="str">
        <f t="shared" ref="DC65:DC68" si="261">IF(DA65=0," ",IF(CZ65/DA65*100&gt;200,"св.200",CZ65/DA65))</f>
        <v xml:space="preserve"> </v>
      </c>
      <c r="DD65" s="23">
        <v>0</v>
      </c>
      <c r="DE65" s="23">
        <v>0</v>
      </c>
      <c r="DF65" s="23">
        <v>220646.08</v>
      </c>
      <c r="DG65" s="18" t="str">
        <f t="shared" ref="DG65:DG68" si="262">IF(DE65&lt;=0," ",IF(DD65&lt;=0," ",IF(DE65/DD65*100&gt;200,"СВ.200",DE65/DD65)))</f>
        <v xml:space="preserve"> </v>
      </c>
      <c r="DH65" s="18">
        <f t="shared" ref="DH65:DH68" si="263">IF(DF65=0," ",IF(DE65/DF65*100&gt;200,"св.200",DE65/DF65))</f>
        <v>0</v>
      </c>
      <c r="DI65" s="23">
        <v>0</v>
      </c>
      <c r="DJ65" s="23"/>
      <c r="DK65" s="18" t="str">
        <f t="shared" si="144"/>
        <v xml:space="preserve"> </v>
      </c>
      <c r="DL65" s="23">
        <v>1000</v>
      </c>
      <c r="DM65" s="23">
        <v>0</v>
      </c>
      <c r="DN65" s="23"/>
      <c r="DO65" s="18" t="str">
        <f t="shared" ref="DO65:DO68" si="264">IF(DM65&lt;=0," ",IF(DL65&lt;=0," ",IF(DM65/DL65*100&gt;200,"СВ.200",DM65/DL65)))</f>
        <v xml:space="preserve"> </v>
      </c>
      <c r="DP65" s="18" t="str">
        <f t="shared" ref="DP65:DP68" si="265">IF(DN65=0," ",IF(DM65/DN65*100&gt;200,"св.200",DM65/DN65))</f>
        <v xml:space="preserve"> </v>
      </c>
      <c r="DQ65" s="23"/>
      <c r="DR65" s="23"/>
      <c r="DS65" s="23"/>
      <c r="DT65" s="18" t="str">
        <f t="shared" si="117"/>
        <v xml:space="preserve"> </v>
      </c>
      <c r="DU65" s="18" t="str">
        <f t="shared" si="225"/>
        <v xml:space="preserve"> </v>
      </c>
    </row>
    <row r="66" spans="1:125" s="39" customFormat="1" ht="16.5" customHeight="1" outlineLevel="1" x14ac:dyDescent="0.25">
      <c r="A66" s="11">
        <v>52</v>
      </c>
      <c r="B66" s="5" t="s">
        <v>48</v>
      </c>
      <c r="C66" s="17">
        <v>1655057.52</v>
      </c>
      <c r="D66" s="17">
        <v>283981.87</v>
      </c>
      <c r="E66" s="17">
        <v>659702.98</v>
      </c>
      <c r="F66" s="18">
        <f t="shared" si="171"/>
        <v>0.17158429031517888</v>
      </c>
      <c r="G66" s="18">
        <f t="shared" si="226"/>
        <v>0.43046928482875735</v>
      </c>
      <c r="H66" s="10">
        <v>1402800</v>
      </c>
      <c r="I66" s="14">
        <v>117642.11</v>
      </c>
      <c r="J66" s="10">
        <v>519898.46</v>
      </c>
      <c r="K66" s="18">
        <f t="shared" si="227"/>
        <v>8.3862353863701167E-2</v>
      </c>
      <c r="L66" s="18">
        <f t="shared" si="228"/>
        <v>0.22627901225173852</v>
      </c>
      <c r="M66" s="23">
        <v>318800</v>
      </c>
      <c r="N66" s="23">
        <v>110324.53</v>
      </c>
      <c r="O66" s="23">
        <v>142499.45000000001</v>
      </c>
      <c r="P66" s="18">
        <f t="shared" si="229"/>
        <v>0.34606188833124213</v>
      </c>
      <c r="Q66" s="18">
        <f t="shared" si="230"/>
        <v>0.77421021624995734</v>
      </c>
      <c r="R66" s="23">
        <v>0</v>
      </c>
      <c r="S66" s="23">
        <v>0</v>
      </c>
      <c r="T66" s="23"/>
      <c r="U66" s="18" t="str">
        <f t="shared" si="231"/>
        <v xml:space="preserve"> </v>
      </c>
      <c r="V66" s="18" t="str">
        <f t="shared" si="232"/>
        <v xml:space="preserve"> </v>
      </c>
      <c r="W66" s="23">
        <v>0</v>
      </c>
      <c r="X66" s="23">
        <v>0</v>
      </c>
      <c r="Y66" s="23"/>
      <c r="Z66" s="18" t="str">
        <f t="shared" si="233"/>
        <v xml:space="preserve"> </v>
      </c>
      <c r="AA66" s="18" t="str">
        <f t="shared" si="234"/>
        <v xml:space="preserve"> </v>
      </c>
      <c r="AB66" s="23">
        <v>360000</v>
      </c>
      <c r="AC66" s="23">
        <v>-69584.649999999994</v>
      </c>
      <c r="AD66" s="23">
        <v>216441.32</v>
      </c>
      <c r="AE66" s="18" t="str">
        <f t="shared" si="235"/>
        <v xml:space="preserve"> </v>
      </c>
      <c r="AF66" s="18">
        <f t="shared" si="236"/>
        <v>-0.32149429692999465</v>
      </c>
      <c r="AG66" s="23">
        <v>724000</v>
      </c>
      <c r="AH66" s="23">
        <v>76902.23</v>
      </c>
      <c r="AI66" s="23">
        <v>160957.69</v>
      </c>
      <c r="AJ66" s="18">
        <f t="shared" si="237"/>
        <v>0.1062185497237569</v>
      </c>
      <c r="AK66" s="18">
        <f t="shared" si="238"/>
        <v>0.4777791604737866</v>
      </c>
      <c r="AL66" s="23">
        <v>0</v>
      </c>
      <c r="AM66" s="23">
        <v>0</v>
      </c>
      <c r="AN66" s="23"/>
      <c r="AO66" s="18" t="str">
        <f t="shared" si="239"/>
        <v xml:space="preserve"> </v>
      </c>
      <c r="AP66" s="18" t="str">
        <f>IF(AM66=0," ",IF(AM66/AN66*100&gt;200,"св.200",AM66/AN66))</f>
        <v xml:space="preserve"> </v>
      </c>
      <c r="AQ66" s="6">
        <v>252257.52</v>
      </c>
      <c r="AR66" s="6">
        <v>166339.76</v>
      </c>
      <c r="AS66" s="6">
        <v>139804.51999999999</v>
      </c>
      <c r="AT66" s="18">
        <f t="shared" si="241"/>
        <v>0.65940456403440428</v>
      </c>
      <c r="AU66" s="18">
        <f t="shared" si="242"/>
        <v>1.1898024470167348</v>
      </c>
      <c r="AV66" s="23">
        <v>0</v>
      </c>
      <c r="AW66" s="23">
        <v>0</v>
      </c>
      <c r="AX66" s="23"/>
      <c r="AY66" s="18" t="str">
        <f t="shared" si="243"/>
        <v xml:space="preserve"> </v>
      </c>
      <c r="AZ66" s="18" t="str">
        <f t="shared" si="244"/>
        <v xml:space="preserve"> </v>
      </c>
      <c r="BA66" s="23">
        <v>0</v>
      </c>
      <c r="BB66" s="23">
        <v>0</v>
      </c>
      <c r="BC66" s="23"/>
      <c r="BD66" s="18" t="str">
        <f t="shared" si="245"/>
        <v xml:space="preserve"> </v>
      </c>
      <c r="BE66" s="18" t="str">
        <f t="shared" si="246"/>
        <v xml:space="preserve"> </v>
      </c>
      <c r="BF66" s="23">
        <v>215957.52</v>
      </c>
      <c r="BG66" s="23">
        <v>148704.62</v>
      </c>
      <c r="BH66" s="23">
        <v>126379.11</v>
      </c>
      <c r="BI66" s="18">
        <f>IF(BG66&lt;=0," ",IF(BF66&lt;=0," ",IF(BG66/BF66*100&gt;200,"СВ.200",BG66/BF66)))</f>
        <v>0.6885827360862451</v>
      </c>
      <c r="BJ66" s="18">
        <f>IF(BH66=0," ",IF(BG66/BH66*100&gt;200,"св.200",BG66/BH66))</f>
        <v>1.1766550658570074</v>
      </c>
      <c r="BK66" s="23">
        <v>0</v>
      </c>
      <c r="BL66" s="23">
        <v>0</v>
      </c>
      <c r="BM66" s="23"/>
      <c r="BN66" s="18"/>
      <c r="BO66" s="18" t="str">
        <f t="shared" si="247"/>
        <v xml:space="preserve"> </v>
      </c>
      <c r="BP66" s="23">
        <v>0</v>
      </c>
      <c r="BQ66" s="23">
        <v>0</v>
      </c>
      <c r="BR66" s="23"/>
      <c r="BS66" s="18" t="str">
        <f t="shared" si="248"/>
        <v xml:space="preserve"> </v>
      </c>
      <c r="BT66" s="18" t="str">
        <f t="shared" si="249"/>
        <v xml:space="preserve"> </v>
      </c>
      <c r="BU66" s="23">
        <v>36300</v>
      </c>
      <c r="BV66" s="23">
        <v>16630.14</v>
      </c>
      <c r="BW66" s="23">
        <v>13425.41</v>
      </c>
      <c r="BX66" s="18">
        <f t="shared" ref="BX66:BX68" si="266">IF(BV66&lt;=0," ",IF(BU66&lt;=0," ",IF(BV66/BU66*100&gt;200,"СВ.200",BV66/BU66)))</f>
        <v>0.45813057851239669</v>
      </c>
      <c r="BY66" s="18">
        <f t="shared" ref="BY66:BY68" si="267">IF(BW66=0," ",IF(BV66/BW66*100&gt;200,"св.200",BV66/BW66))</f>
        <v>1.2387063039415556</v>
      </c>
      <c r="BZ66" s="23">
        <v>0</v>
      </c>
      <c r="CA66" s="23">
        <v>0</v>
      </c>
      <c r="CB66" s="23"/>
      <c r="CC66" s="18" t="str">
        <f t="shared" si="252"/>
        <v xml:space="preserve"> </v>
      </c>
      <c r="CD66" s="18" t="str">
        <f t="shared" si="253"/>
        <v xml:space="preserve"> </v>
      </c>
      <c r="CE66" s="17">
        <v>0</v>
      </c>
      <c r="CF66" s="17">
        <v>0</v>
      </c>
      <c r="CG66" s="17">
        <v>0</v>
      </c>
      <c r="CH66" s="24" t="str">
        <f t="shared" si="254"/>
        <v xml:space="preserve"> </v>
      </c>
      <c r="CI66" s="18" t="str">
        <f t="shared" si="255"/>
        <v xml:space="preserve"> </v>
      </c>
      <c r="CJ66" s="23">
        <v>0</v>
      </c>
      <c r="CK66" s="23">
        <v>0</v>
      </c>
      <c r="CL66" s="23"/>
      <c r="CM66" s="18" t="str">
        <f t="shared" si="256"/>
        <v xml:space="preserve"> </v>
      </c>
      <c r="CN66" s="18" t="str">
        <f t="shared" si="257"/>
        <v xml:space="preserve"> </v>
      </c>
      <c r="CO66" s="23">
        <v>0</v>
      </c>
      <c r="CP66" s="23">
        <v>0</v>
      </c>
      <c r="CQ66" s="23"/>
      <c r="CR66" s="18" t="str">
        <f t="shared" si="258"/>
        <v xml:space="preserve"> </v>
      </c>
      <c r="CS66" s="18" t="str">
        <f t="shared" si="259"/>
        <v xml:space="preserve"> </v>
      </c>
      <c r="CT66" s="23">
        <v>0</v>
      </c>
      <c r="CU66" s="23">
        <v>0</v>
      </c>
      <c r="CV66" s="23"/>
      <c r="CW66" s="18" t="str">
        <f t="shared" si="140"/>
        <v xml:space="preserve"> </v>
      </c>
      <c r="CX66" s="18" t="str">
        <f t="shared" si="141"/>
        <v xml:space="preserve"> </v>
      </c>
      <c r="CY66" s="23">
        <v>0</v>
      </c>
      <c r="CZ66" s="23">
        <v>0</v>
      </c>
      <c r="DA66" s="23"/>
      <c r="DB66" s="18" t="str">
        <f t="shared" si="260"/>
        <v xml:space="preserve"> </v>
      </c>
      <c r="DC66" s="18" t="str">
        <f t="shared" si="261"/>
        <v xml:space="preserve"> </v>
      </c>
      <c r="DD66" s="23">
        <v>0</v>
      </c>
      <c r="DE66" s="23">
        <v>0</v>
      </c>
      <c r="DF66" s="23"/>
      <c r="DG66" s="18" t="str">
        <f t="shared" si="262"/>
        <v xml:space="preserve"> </v>
      </c>
      <c r="DH66" s="18" t="str">
        <f t="shared" si="263"/>
        <v xml:space="preserve"> </v>
      </c>
      <c r="DI66" s="23">
        <v>0</v>
      </c>
      <c r="DJ66" s="23"/>
      <c r="DK66" s="18" t="str">
        <f t="shared" si="144"/>
        <v xml:space="preserve"> </v>
      </c>
      <c r="DL66" s="23"/>
      <c r="DM66" s="23">
        <v>0</v>
      </c>
      <c r="DN66" s="23"/>
      <c r="DO66" s="18" t="str">
        <f t="shared" si="264"/>
        <v xml:space="preserve"> </v>
      </c>
      <c r="DP66" s="18" t="str">
        <f t="shared" si="265"/>
        <v xml:space="preserve"> </v>
      </c>
      <c r="DQ66" s="23"/>
      <c r="DR66" s="23"/>
      <c r="DS66" s="23"/>
      <c r="DT66" s="18" t="str">
        <f t="shared" si="117"/>
        <v xml:space="preserve"> </v>
      </c>
      <c r="DU66" s="18" t="str">
        <f t="shared" si="225"/>
        <v xml:space="preserve"> </v>
      </c>
    </row>
    <row r="67" spans="1:125" s="39" customFormat="1" ht="16.5" customHeight="1" outlineLevel="1" x14ac:dyDescent="0.25">
      <c r="A67" s="11">
        <v>53</v>
      </c>
      <c r="B67" s="5" t="s">
        <v>91</v>
      </c>
      <c r="C67" s="17">
        <v>3133123.63</v>
      </c>
      <c r="D67" s="17">
        <v>1504604.11</v>
      </c>
      <c r="E67" s="17">
        <v>1246661.69</v>
      </c>
      <c r="F67" s="18">
        <f t="shared" si="171"/>
        <v>0.48022494088431489</v>
      </c>
      <c r="G67" s="18">
        <f t="shared" si="226"/>
        <v>1.2069065104583427</v>
      </c>
      <c r="H67" s="10">
        <v>2922950</v>
      </c>
      <c r="I67" s="14">
        <v>1382595.2</v>
      </c>
      <c r="J67" s="10">
        <v>1083018.08</v>
      </c>
      <c r="K67" s="18">
        <f t="shared" si="227"/>
        <v>0.47301363348671716</v>
      </c>
      <c r="L67" s="18">
        <f t="shared" si="228"/>
        <v>1.2766132214524062</v>
      </c>
      <c r="M67" s="23">
        <v>1780950</v>
      </c>
      <c r="N67" s="23">
        <v>1128573.4099999999</v>
      </c>
      <c r="O67" s="23">
        <v>909355.03</v>
      </c>
      <c r="P67" s="18">
        <f t="shared" si="229"/>
        <v>0.63369179932058728</v>
      </c>
      <c r="Q67" s="18">
        <f t="shared" si="230"/>
        <v>1.2410701791576386</v>
      </c>
      <c r="R67" s="23">
        <v>0</v>
      </c>
      <c r="S67" s="23">
        <v>0</v>
      </c>
      <c r="T67" s="23"/>
      <c r="U67" s="18" t="str">
        <f t="shared" si="231"/>
        <v xml:space="preserve"> </v>
      </c>
      <c r="V67" s="18" t="str">
        <f t="shared" si="232"/>
        <v xml:space="preserve"> </v>
      </c>
      <c r="W67" s="23">
        <v>3000</v>
      </c>
      <c r="X67" s="23">
        <v>44966.1</v>
      </c>
      <c r="Y67" s="23">
        <v>2253.9</v>
      </c>
      <c r="Z67" s="18" t="str">
        <f t="shared" si="233"/>
        <v>СВ.200</v>
      </c>
      <c r="AA67" s="18" t="str">
        <f t="shared" si="234"/>
        <v>св.200</v>
      </c>
      <c r="AB67" s="23">
        <v>167000</v>
      </c>
      <c r="AC67" s="23">
        <v>72491.81</v>
      </c>
      <c r="AD67" s="23">
        <v>108164.27</v>
      </c>
      <c r="AE67" s="18">
        <f t="shared" si="235"/>
        <v>0.43408269461077842</v>
      </c>
      <c r="AF67" s="18">
        <f t="shared" si="236"/>
        <v>0.67020107471718704</v>
      </c>
      <c r="AG67" s="23">
        <v>970000</v>
      </c>
      <c r="AH67" s="23">
        <v>136563.88</v>
      </c>
      <c r="AI67" s="23">
        <v>63244.88</v>
      </c>
      <c r="AJ67" s="18">
        <f t="shared" si="237"/>
        <v>0.14078750515463917</v>
      </c>
      <c r="AK67" s="18" t="str">
        <f t="shared" si="238"/>
        <v>св.200</v>
      </c>
      <c r="AL67" s="23">
        <v>2000</v>
      </c>
      <c r="AM67" s="23">
        <v>0</v>
      </c>
      <c r="AN67" s="23"/>
      <c r="AO67" s="18" t="str">
        <f t="shared" si="239"/>
        <v xml:space="preserve"> </v>
      </c>
      <c r="AP67" s="18" t="str">
        <f t="shared" si="240"/>
        <v xml:space="preserve"> </v>
      </c>
      <c r="AQ67" s="6">
        <v>210173.63</v>
      </c>
      <c r="AR67" s="6">
        <v>122008.90999999999</v>
      </c>
      <c r="AS67" s="6">
        <v>163643.60999999999</v>
      </c>
      <c r="AT67" s="18">
        <f t="shared" si="241"/>
        <v>0.58051483433007267</v>
      </c>
      <c r="AU67" s="18">
        <f t="shared" si="242"/>
        <v>0.74557698892122948</v>
      </c>
      <c r="AV67" s="23">
        <v>0</v>
      </c>
      <c r="AW67" s="23">
        <v>0</v>
      </c>
      <c r="AX67" s="23"/>
      <c r="AY67" s="18" t="str">
        <f t="shared" si="243"/>
        <v xml:space="preserve"> </v>
      </c>
      <c r="AZ67" s="18" t="str">
        <f t="shared" si="244"/>
        <v xml:space="preserve"> </v>
      </c>
      <c r="BA67" s="23">
        <v>84000.33</v>
      </c>
      <c r="BB67" s="23">
        <v>64045.01</v>
      </c>
      <c r="BC67" s="23"/>
      <c r="BD67" s="18">
        <f t="shared" si="245"/>
        <v>0.76243759994752403</v>
      </c>
      <c r="BE67" s="18" t="str">
        <f t="shared" si="246"/>
        <v xml:space="preserve"> </v>
      </c>
      <c r="BF67" s="23">
        <v>116930.4</v>
      </c>
      <c r="BG67" s="23">
        <v>48721</v>
      </c>
      <c r="BH67" s="23">
        <v>88840.61</v>
      </c>
      <c r="BI67" s="18">
        <f t="shared" ref="BI67:BI68" si="268">IF(BG67&lt;=0," ",IF(BF67&lt;=0," ",IF(BG67/BF67*100&gt;200,"СВ.200",BG67/BF67)))</f>
        <v>0.41666666666666669</v>
      </c>
      <c r="BJ67" s="18">
        <f t="shared" ref="BJ67:BJ68" si="269">IF(BH67=0," ",IF(BG67/BH67*100&gt;200,"св.200",BG67/BH67))</f>
        <v>0.54840911155382654</v>
      </c>
      <c r="BK67" s="23">
        <v>0</v>
      </c>
      <c r="BL67" s="23">
        <v>0</v>
      </c>
      <c r="BM67" s="23"/>
      <c r="BN67" s="18"/>
      <c r="BO67" s="18" t="str">
        <f t="shared" si="247"/>
        <v xml:space="preserve"> </v>
      </c>
      <c r="BP67" s="23">
        <v>0</v>
      </c>
      <c r="BQ67" s="23">
        <v>0</v>
      </c>
      <c r="BR67" s="23"/>
      <c r="BS67" s="18" t="str">
        <f t="shared" si="248"/>
        <v xml:space="preserve"> </v>
      </c>
      <c r="BT67" s="18" t="str">
        <f t="shared" si="249"/>
        <v xml:space="preserve"> </v>
      </c>
      <c r="BU67" s="23">
        <v>9242.9</v>
      </c>
      <c r="BV67" s="23">
        <v>9242.9</v>
      </c>
      <c r="BW67" s="23"/>
      <c r="BX67" s="18">
        <f t="shared" si="266"/>
        <v>1</v>
      </c>
      <c r="BY67" s="18" t="str">
        <f t="shared" si="267"/>
        <v xml:space="preserve"> </v>
      </c>
      <c r="BZ67" s="23">
        <v>0</v>
      </c>
      <c r="CA67" s="23">
        <v>0</v>
      </c>
      <c r="CB67" s="23">
        <v>74803</v>
      </c>
      <c r="CC67" s="18" t="str">
        <f t="shared" si="252"/>
        <v xml:space="preserve"> </v>
      </c>
      <c r="CD67" s="18">
        <f t="shared" si="253"/>
        <v>0</v>
      </c>
      <c r="CE67" s="17">
        <v>0</v>
      </c>
      <c r="CF67" s="17">
        <v>0</v>
      </c>
      <c r="CG67" s="17">
        <v>0</v>
      </c>
      <c r="CH67" s="24" t="str">
        <f t="shared" si="254"/>
        <v xml:space="preserve"> </v>
      </c>
      <c r="CI67" s="18" t="str">
        <f t="shared" si="255"/>
        <v xml:space="preserve"> </v>
      </c>
      <c r="CJ67" s="23">
        <v>0</v>
      </c>
      <c r="CK67" s="23">
        <v>0</v>
      </c>
      <c r="CL67" s="23"/>
      <c r="CM67" s="18" t="str">
        <f t="shared" si="256"/>
        <v xml:space="preserve"> </v>
      </c>
      <c r="CN67" s="18" t="str">
        <f t="shared" si="257"/>
        <v xml:space="preserve"> </v>
      </c>
      <c r="CO67" s="23">
        <v>0</v>
      </c>
      <c r="CP67" s="23">
        <v>0</v>
      </c>
      <c r="CQ67" s="23"/>
      <c r="CR67" s="18" t="str">
        <f t="shared" si="258"/>
        <v xml:space="preserve"> </v>
      </c>
      <c r="CS67" s="18" t="str">
        <f t="shared" si="259"/>
        <v xml:space="preserve"> </v>
      </c>
      <c r="CT67" s="23">
        <v>0</v>
      </c>
      <c r="CU67" s="23">
        <v>0</v>
      </c>
      <c r="CV67" s="23"/>
      <c r="CW67" s="18" t="str">
        <f t="shared" si="140"/>
        <v xml:space="preserve"> </v>
      </c>
      <c r="CX67" s="18" t="str">
        <f t="shared" si="141"/>
        <v xml:space="preserve"> </v>
      </c>
      <c r="CY67" s="23">
        <v>0</v>
      </c>
      <c r="CZ67" s="23">
        <v>0</v>
      </c>
      <c r="DA67" s="23"/>
      <c r="DB67" s="18" t="str">
        <f t="shared" si="260"/>
        <v xml:space="preserve"> </v>
      </c>
      <c r="DC67" s="18" t="str">
        <f t="shared" si="261"/>
        <v xml:space="preserve"> </v>
      </c>
      <c r="DD67" s="23">
        <v>0</v>
      </c>
      <c r="DE67" s="23">
        <v>0</v>
      </c>
      <c r="DF67" s="23"/>
      <c r="DG67" s="18" t="str">
        <f t="shared" si="262"/>
        <v xml:space="preserve"> </v>
      </c>
      <c r="DH67" s="18" t="str">
        <f t="shared" si="263"/>
        <v xml:space="preserve"> </v>
      </c>
      <c r="DI67" s="23">
        <v>0</v>
      </c>
      <c r="DJ67" s="23"/>
      <c r="DK67" s="18" t="str">
        <f>IF(DI67=0," ",IF(DI67/DJ67*100&gt;200,"св.200",DI67/DJ67))</f>
        <v xml:space="preserve"> </v>
      </c>
      <c r="DL67" s="23"/>
      <c r="DM67" s="23">
        <v>0</v>
      </c>
      <c r="DN67" s="23"/>
      <c r="DO67" s="18" t="str">
        <f t="shared" si="264"/>
        <v xml:space="preserve"> </v>
      </c>
      <c r="DP67" s="18" t="str">
        <f>IF(DM67=0," ",IF(DM67/DN67*100&gt;200,"св.200",DM67/DN67))</f>
        <v xml:space="preserve"> </v>
      </c>
      <c r="DQ67" s="23"/>
      <c r="DR67" s="23"/>
      <c r="DS67" s="23"/>
      <c r="DT67" s="18" t="str">
        <f t="shared" si="117"/>
        <v xml:space="preserve"> </v>
      </c>
      <c r="DU67" s="18" t="str">
        <f>IF(DR67=0," ",IF(DR67/DS67*100&gt;200,"св.200",DR67/DS67))</f>
        <v xml:space="preserve"> </v>
      </c>
    </row>
    <row r="68" spans="1:125" s="39" customFormat="1" ht="15.75" customHeight="1" outlineLevel="1" x14ac:dyDescent="0.25">
      <c r="A68" s="11">
        <v>54</v>
      </c>
      <c r="B68" s="5" t="s">
        <v>94</v>
      </c>
      <c r="C68" s="17">
        <v>4249875.75</v>
      </c>
      <c r="D68" s="17">
        <v>1071159.29</v>
      </c>
      <c r="E68" s="17">
        <v>1126630.06</v>
      </c>
      <c r="F68" s="18">
        <f t="shared" si="171"/>
        <v>0.25204484860527981</v>
      </c>
      <c r="G68" s="18">
        <f t="shared" si="226"/>
        <v>0.95076398902404569</v>
      </c>
      <c r="H68" s="10">
        <v>3684600</v>
      </c>
      <c r="I68" s="14">
        <v>1042533.5499999999</v>
      </c>
      <c r="J68" s="10">
        <v>1107765.46</v>
      </c>
      <c r="K68" s="18">
        <f t="shared" si="227"/>
        <v>0.28294348097486838</v>
      </c>
      <c r="L68" s="18">
        <f t="shared" si="228"/>
        <v>0.94111397009977182</v>
      </c>
      <c r="M68" s="23">
        <v>871600</v>
      </c>
      <c r="N68" s="23">
        <v>349886.11</v>
      </c>
      <c r="O68" s="23">
        <v>382715.57</v>
      </c>
      <c r="P68" s="18">
        <f>IF(N68&lt;=0," ",IF(M68&lt;=0," ",IF(N68/M68*100&gt;200,"СВ.200",N68/M68)))</f>
        <v>0.40142968104635152</v>
      </c>
      <c r="Q68" s="18">
        <f>IF(O68=0," ",IF(N68/O68*100&gt;200,"св.200",N68/O68))</f>
        <v>0.91421969061776076</v>
      </c>
      <c r="R68" s="23">
        <v>0</v>
      </c>
      <c r="S68" s="23">
        <v>0</v>
      </c>
      <c r="T68" s="23"/>
      <c r="U68" s="18" t="str">
        <f t="shared" si="231"/>
        <v xml:space="preserve"> </v>
      </c>
      <c r="V68" s="18" t="str">
        <f t="shared" si="232"/>
        <v xml:space="preserve"> </v>
      </c>
      <c r="W68" s="23">
        <v>1000</v>
      </c>
      <c r="X68" s="23">
        <v>0</v>
      </c>
      <c r="Y68" s="23">
        <v>14642.4</v>
      </c>
      <c r="Z68" s="18" t="str">
        <f t="shared" si="233"/>
        <v xml:space="preserve"> </v>
      </c>
      <c r="AA68" s="18">
        <f t="shared" si="234"/>
        <v>0</v>
      </c>
      <c r="AB68" s="23">
        <v>710000</v>
      </c>
      <c r="AC68" s="23">
        <v>147751.93</v>
      </c>
      <c r="AD68" s="23">
        <v>22370.68</v>
      </c>
      <c r="AE68" s="18">
        <f t="shared" si="235"/>
        <v>0.20810130985915493</v>
      </c>
      <c r="AF68" s="18" t="str">
        <f t="shared" si="236"/>
        <v>св.200</v>
      </c>
      <c r="AG68" s="23">
        <v>2101000</v>
      </c>
      <c r="AH68" s="23">
        <v>544895.51</v>
      </c>
      <c r="AI68" s="23">
        <v>688036.81</v>
      </c>
      <c r="AJ68" s="18">
        <f t="shared" si="237"/>
        <v>0.25935055211803903</v>
      </c>
      <c r="AK68" s="18">
        <f t="shared" si="238"/>
        <v>0.79195691579350236</v>
      </c>
      <c r="AL68" s="23">
        <v>1000</v>
      </c>
      <c r="AM68" s="23">
        <v>0</v>
      </c>
      <c r="AN68" s="23"/>
      <c r="AO68" s="18" t="str">
        <f t="shared" si="239"/>
        <v xml:space="preserve"> </v>
      </c>
      <c r="AP68" s="18" t="str">
        <f t="shared" si="240"/>
        <v xml:space="preserve"> </v>
      </c>
      <c r="AQ68" s="6">
        <v>565275.75</v>
      </c>
      <c r="AR68" s="6">
        <v>28625.739999999998</v>
      </c>
      <c r="AS68" s="6">
        <v>18864.600000000002</v>
      </c>
      <c r="AT68" s="18">
        <f t="shared" si="241"/>
        <v>5.0640311387849198E-2</v>
      </c>
      <c r="AU68" s="18">
        <f t="shared" si="242"/>
        <v>1.5174315914464125</v>
      </c>
      <c r="AV68" s="23">
        <v>0</v>
      </c>
      <c r="AW68" s="23">
        <v>0</v>
      </c>
      <c r="AX68" s="23"/>
      <c r="AY68" s="18" t="str">
        <f t="shared" si="243"/>
        <v xml:space="preserve"> </v>
      </c>
      <c r="AZ68" s="18" t="str">
        <f t="shared" si="244"/>
        <v xml:space="preserve"> </v>
      </c>
      <c r="BA68" s="23">
        <v>54842.879999999997</v>
      </c>
      <c r="BB68" s="23">
        <v>0</v>
      </c>
      <c r="BC68" s="23">
        <v>1244.0899999999999</v>
      </c>
      <c r="BD68" s="18" t="str">
        <f t="shared" si="245"/>
        <v xml:space="preserve"> </v>
      </c>
      <c r="BE68" s="18">
        <f t="shared" si="246"/>
        <v>0</v>
      </c>
      <c r="BF68" s="23">
        <v>69595.92</v>
      </c>
      <c r="BG68" s="23">
        <v>21914.98</v>
      </c>
      <c r="BH68" s="23">
        <v>16648.68</v>
      </c>
      <c r="BI68" s="18">
        <f t="shared" si="268"/>
        <v>0.3148888613010648</v>
      </c>
      <c r="BJ68" s="18">
        <f t="shared" si="269"/>
        <v>1.3163193718661179</v>
      </c>
      <c r="BK68" s="23">
        <v>0</v>
      </c>
      <c r="BL68" s="23">
        <v>0</v>
      </c>
      <c r="BM68" s="23"/>
      <c r="BN68" s="18"/>
      <c r="BO68" s="18" t="str">
        <f t="shared" si="247"/>
        <v xml:space="preserve"> </v>
      </c>
      <c r="BP68" s="23">
        <v>0</v>
      </c>
      <c r="BQ68" s="23">
        <v>0</v>
      </c>
      <c r="BR68" s="23"/>
      <c r="BS68" s="18" t="str">
        <f t="shared" si="248"/>
        <v xml:space="preserve"> </v>
      </c>
      <c r="BT68" s="18" t="str">
        <f t="shared" si="249"/>
        <v xml:space="preserve"> </v>
      </c>
      <c r="BU68" s="23">
        <v>24836.95</v>
      </c>
      <c r="BV68" s="23">
        <v>6710.76</v>
      </c>
      <c r="BW68" s="23">
        <v>971.83</v>
      </c>
      <c r="BX68" s="18">
        <f t="shared" si="266"/>
        <v>0.27019259611184143</v>
      </c>
      <c r="BY68" s="18" t="str">
        <f t="shared" si="267"/>
        <v>св.200</v>
      </c>
      <c r="BZ68" s="23">
        <v>416000</v>
      </c>
      <c r="CA68" s="23">
        <v>0</v>
      </c>
      <c r="CB68" s="23"/>
      <c r="CC68" s="18" t="str">
        <f t="shared" si="252"/>
        <v xml:space="preserve"> </v>
      </c>
      <c r="CD68" s="18" t="str">
        <f t="shared" si="253"/>
        <v xml:space="preserve"> </v>
      </c>
      <c r="CE68" s="17">
        <v>0</v>
      </c>
      <c r="CF68" s="17">
        <v>0</v>
      </c>
      <c r="CG68" s="17">
        <v>0</v>
      </c>
      <c r="CH68" s="24" t="str">
        <f t="shared" si="254"/>
        <v xml:space="preserve"> </v>
      </c>
      <c r="CI68" s="18" t="str">
        <f t="shared" si="255"/>
        <v xml:space="preserve"> </v>
      </c>
      <c r="CJ68" s="23">
        <v>0</v>
      </c>
      <c r="CK68" s="23">
        <v>0</v>
      </c>
      <c r="CL68" s="23"/>
      <c r="CM68" s="18" t="str">
        <f t="shared" si="256"/>
        <v xml:space="preserve"> </v>
      </c>
      <c r="CN68" s="18" t="str">
        <f t="shared" si="257"/>
        <v xml:space="preserve"> </v>
      </c>
      <c r="CO68" s="23">
        <v>0</v>
      </c>
      <c r="CP68" s="23">
        <v>0</v>
      </c>
      <c r="CQ68" s="23"/>
      <c r="CR68" s="18" t="str">
        <f t="shared" si="258"/>
        <v xml:space="preserve"> </v>
      </c>
      <c r="CS68" s="18" t="str">
        <f t="shared" si="259"/>
        <v xml:space="preserve"> </v>
      </c>
      <c r="CT68" s="23">
        <v>0</v>
      </c>
      <c r="CU68" s="23">
        <v>0</v>
      </c>
      <c r="CV68" s="23"/>
      <c r="CW68" s="18" t="str">
        <f t="shared" si="140"/>
        <v xml:space="preserve"> </v>
      </c>
      <c r="CX68" s="18" t="str">
        <f t="shared" si="141"/>
        <v xml:space="preserve"> </v>
      </c>
      <c r="CY68" s="23">
        <v>0</v>
      </c>
      <c r="CZ68" s="23">
        <v>0</v>
      </c>
      <c r="DA68" s="23"/>
      <c r="DB68" s="18" t="str">
        <f t="shared" si="260"/>
        <v xml:space="preserve"> </v>
      </c>
      <c r="DC68" s="18" t="str">
        <f t="shared" si="261"/>
        <v xml:space="preserve"> </v>
      </c>
      <c r="DD68" s="23">
        <v>0</v>
      </c>
      <c r="DE68" s="23">
        <v>0</v>
      </c>
      <c r="DF68" s="23"/>
      <c r="DG68" s="18" t="str">
        <f t="shared" si="262"/>
        <v xml:space="preserve"> </v>
      </c>
      <c r="DH68" s="18" t="str">
        <f t="shared" si="263"/>
        <v xml:space="preserve"> </v>
      </c>
      <c r="DI68" s="23">
        <v>0</v>
      </c>
      <c r="DJ68" s="23"/>
      <c r="DK68" s="18" t="str">
        <f t="shared" si="144"/>
        <v xml:space="preserve"> </v>
      </c>
      <c r="DL68" s="23"/>
      <c r="DM68" s="23">
        <v>0</v>
      </c>
      <c r="DN68" s="23"/>
      <c r="DO68" s="18" t="str">
        <f t="shared" si="264"/>
        <v xml:space="preserve"> </v>
      </c>
      <c r="DP68" s="18" t="str">
        <f t="shared" si="265"/>
        <v xml:space="preserve"> </v>
      </c>
      <c r="DQ68" s="23"/>
      <c r="DR68" s="23"/>
      <c r="DS68" s="23"/>
      <c r="DT68" s="18" t="str">
        <f t="shared" si="117"/>
        <v xml:space="preserve"> </v>
      </c>
      <c r="DU68" s="18" t="str">
        <f t="shared" ref="DU68:DU81" si="270">IF(DS68=0," ",IF(DR68/DS68*100&gt;200,"св.200",DR68/DS68))</f>
        <v xml:space="preserve"> </v>
      </c>
    </row>
    <row r="69" spans="1:125" s="38" customFormat="1" ht="32.1" customHeight="1" x14ac:dyDescent="0.25">
      <c r="A69" s="12"/>
      <c r="B69" s="4" t="s">
        <v>130</v>
      </c>
      <c r="C69" s="20">
        <v>14504543.960000001</v>
      </c>
      <c r="D69" s="20">
        <v>6717601.6200000001</v>
      </c>
      <c r="E69" s="20">
        <v>6660485.9499999993</v>
      </c>
      <c r="F69" s="16">
        <f t="shared" si="171"/>
        <v>0.46313773383882384</v>
      </c>
      <c r="G69" s="16">
        <f t="shared" ref="G69:G127" si="271">IF(E69=0," ",IF(D69/E69*100&gt;200,"св.200",D69/E69))</f>
        <v>1.0085753007256175</v>
      </c>
      <c r="H69" s="15">
        <v>14327548</v>
      </c>
      <c r="I69" s="29">
        <v>6615476.0300000003</v>
      </c>
      <c r="J69" s="15">
        <v>6643749.6999999993</v>
      </c>
      <c r="K69" s="16">
        <f t="shared" ref="K69:K94" si="272">IF(I69&lt;=0," ",IF(I69/H69*100&gt;200,"СВ.200",I69/H69))</f>
        <v>0.46173120690295366</v>
      </c>
      <c r="L69" s="16">
        <f t="shared" ref="L69:L127" si="273">IF(J69=0," ",IF(I69/J69*100&gt;200,"св.200",I69/J69))</f>
        <v>0.99574432040990357</v>
      </c>
      <c r="M69" s="15">
        <v>12492300</v>
      </c>
      <c r="N69" s="15">
        <v>5868693.79</v>
      </c>
      <c r="O69" s="15">
        <v>5983705.7400000012</v>
      </c>
      <c r="P69" s="16">
        <f t="shared" ref="P69:P94" si="274">IF(N69&lt;=0," ",IF(M69&lt;=0," ",IF(N69/M69*100&gt;200,"СВ.200",N69/M69)))</f>
        <v>0.46978489069266671</v>
      </c>
      <c r="Q69" s="16">
        <f t="shared" ref="Q69:Q127" si="275">IF(O69=0," ",IF(N69/O69*100&gt;200,"св.200",N69/O69))</f>
        <v>0.98077914339417349</v>
      </c>
      <c r="R69" s="15">
        <v>502663</v>
      </c>
      <c r="S69" s="15">
        <v>262573.90000000002</v>
      </c>
      <c r="T69" s="15">
        <v>255368.05</v>
      </c>
      <c r="U69" s="16">
        <f t="shared" ref="U69:U94" si="276">IF(S69&lt;=0," ",IF(R69&lt;=0," ",IF(S69/R69*100&gt;200,"СВ.200",S69/R69)))</f>
        <v>0.52236568038626285</v>
      </c>
      <c r="V69" s="16">
        <f t="shared" ref="V69:V123" si="277">IF(T69=0," ",IF(S69/T69*100&gt;200,"св.200",S69/T69))</f>
        <v>1.0282175080242029</v>
      </c>
      <c r="W69" s="15">
        <v>88600</v>
      </c>
      <c r="X69" s="15">
        <v>179562.53999999998</v>
      </c>
      <c r="Y69" s="15">
        <v>109815.94</v>
      </c>
      <c r="Z69" s="16" t="str">
        <f t="shared" ref="Z69:Z94" si="278">IF(X69&lt;=0," ",IF(W69&lt;=0," ",IF(X69/W69*100&gt;200,"СВ.200",X69/W69)))</f>
        <v>СВ.200</v>
      </c>
      <c r="AA69" s="16">
        <f t="shared" ref="AA69:AA126" si="279">IF(Y69=0," ",IF(X69/Y69*100&gt;200,"св.200",X69/Y69))</f>
        <v>1.6351227335485174</v>
      </c>
      <c r="AB69" s="15">
        <v>166500</v>
      </c>
      <c r="AC69" s="15">
        <v>8297.9399999999987</v>
      </c>
      <c r="AD69" s="15">
        <v>26902.760000000002</v>
      </c>
      <c r="AE69" s="16">
        <f t="shared" ref="AE69:AE94" si="280">IF(AC69&lt;=0," ",IF(AB69&lt;=0," ",IF(AC69/AB69*100&gt;200,"СВ.200",AC69/AB69)))</f>
        <v>4.9837477477477472E-2</v>
      </c>
      <c r="AF69" s="16">
        <f t="shared" ref="AF69:AF127" si="281">IF(AD69=0," ",IF(AC69/AD69*100&gt;200,"св.200",AC69/AD69))</f>
        <v>0.30844195911497552</v>
      </c>
      <c r="AG69" s="15">
        <v>1077485</v>
      </c>
      <c r="AH69" s="15">
        <v>296347.86</v>
      </c>
      <c r="AI69" s="15">
        <v>267957.21000000002</v>
      </c>
      <c r="AJ69" s="16">
        <f t="shared" ref="AJ69:AJ94" si="282">IF(AH69&lt;=0," ",IF(AG69&lt;=0," ",IF(AH69/AG69*100&gt;200,"СВ.200",AH69/AG69)))</f>
        <v>0.27503664552174739</v>
      </c>
      <c r="AK69" s="16">
        <f t="shared" ref="AK69:AK126" si="283">IF(AI69=0," ",IF(AH69/AI69*100&gt;200,"св.200",AH69/AI69))</f>
        <v>1.1059521779615482</v>
      </c>
      <c r="AL69" s="15">
        <v>0</v>
      </c>
      <c r="AM69" s="15">
        <v>0</v>
      </c>
      <c r="AN69" s="15">
        <v>0</v>
      </c>
      <c r="AO69" s="16" t="str">
        <f t="shared" si="203"/>
        <v xml:space="preserve"> </v>
      </c>
      <c r="AP69" s="16" t="str">
        <f t="shared" ref="AP69:AP127" si="284">IF(AN69=0," ",IF(AM69/AN69*100&gt;200,"св.200",AM69/AN69))</f>
        <v xml:space="preserve"> </v>
      </c>
      <c r="AQ69" s="15">
        <v>176995.96000000002</v>
      </c>
      <c r="AR69" s="15">
        <v>102125.59</v>
      </c>
      <c r="AS69" s="15">
        <v>16736.25</v>
      </c>
      <c r="AT69" s="16">
        <f t="shared" ref="AT69:AT94" si="285">IF(AR69&lt;=0," ",IF(AQ69&lt;=0," ",IF(AR69/AQ69*100&gt;200,"СВ.200",AR69/AQ69)))</f>
        <v>0.5769939042676453</v>
      </c>
      <c r="AU69" s="16" t="str">
        <f t="shared" ref="AU69:AU127" si="286">IF(AS69=0," ",IF(AR69/AS69*100&gt;200,"св.200",AR69/AS69))</f>
        <v>св.200</v>
      </c>
      <c r="AV69" s="15">
        <v>85000</v>
      </c>
      <c r="AW69" s="15">
        <v>49425.46</v>
      </c>
      <c r="AX69" s="15">
        <v>10986.21</v>
      </c>
      <c r="AY69" s="16">
        <f t="shared" ref="AY69:AY94" si="287">IF(AW69&lt;=0," ",IF(AV69&lt;=0," ",IF(AW69/AV69*100&gt;200,"СВ.200",AW69/AV69)))</f>
        <v>0.58147599999999999</v>
      </c>
      <c r="AZ69" s="16" t="str">
        <f t="shared" ref="AZ69:AZ127" si="288">IF(AX69=0," ",IF(AW69/AX69*100&gt;200,"св.200",AW69/AX69))</f>
        <v>св.200</v>
      </c>
      <c r="BA69" s="15">
        <v>4395.96</v>
      </c>
      <c r="BB69" s="15">
        <v>0</v>
      </c>
      <c r="BC69" s="15">
        <v>0</v>
      </c>
      <c r="BD69" s="16" t="str">
        <f t="shared" ref="BD69:BD123" si="289">IF(BB69&lt;=0," ",IF(BA69&lt;=0," ",IF(BB69/BA69*100&gt;200,"СВ.200",BB69/BA69)))</f>
        <v xml:space="preserve"> </v>
      </c>
      <c r="BE69" s="16" t="str">
        <f t="shared" ref="BE69:BE123" si="290">IF(BC69=0," ",IF(BB69/BC69*100&gt;200,"св.200",BB69/BC69))</f>
        <v xml:space="preserve"> </v>
      </c>
      <c r="BF69" s="15">
        <v>0</v>
      </c>
      <c r="BG69" s="15">
        <v>0</v>
      </c>
      <c r="BH69" s="15">
        <v>0</v>
      </c>
      <c r="BI69" s="16" t="str">
        <f t="shared" ref="BI69:BI94" si="291">IF(BG69&lt;=0," ",IF(BF69&lt;=0," ",IF(BG69/BF69*100&gt;200,"СВ.200",BG69/BF69)))</f>
        <v xml:space="preserve"> </v>
      </c>
      <c r="BJ69" s="16" t="str">
        <f t="shared" ref="BJ69:BJ123" si="292">IF(BH69=0," ",IF(BG69/BH69*100&gt;200,"св.200",BG69/BH69))</f>
        <v xml:space="preserve"> </v>
      </c>
      <c r="BK69" s="15">
        <v>16600</v>
      </c>
      <c r="BL69" s="15">
        <v>0</v>
      </c>
      <c r="BM69" s="15">
        <v>0</v>
      </c>
      <c r="BN69" s="16" t="str">
        <f t="shared" ref="BN69:BN80" si="293">IF(BL69&lt;=0," ",IF(BK69&lt;=0," ",IF(BL69/BK69*100&gt;200,"СВ.200",BL69/BK69)))</f>
        <v xml:space="preserve"> </v>
      </c>
      <c r="BO69" s="16" t="str">
        <f t="shared" ref="BO69:BO127" si="294">IF(BM69=0," ",IF(BL69/BM69*100&gt;200,"св.200",BL69/BM69))</f>
        <v xml:space="preserve"> </v>
      </c>
      <c r="BP69" s="15">
        <v>10000</v>
      </c>
      <c r="BQ69" s="15">
        <v>1307.8800000000001</v>
      </c>
      <c r="BR69" s="15">
        <v>5750.04</v>
      </c>
      <c r="BS69" s="16">
        <f t="shared" ref="BS69:BS94" si="295">IF(BQ69&lt;=0," ",IF(BP69&lt;=0," ",IF(BQ69/BP69*100&gt;200,"СВ.200",BQ69/BP69)))</f>
        <v>0.13078800000000002</v>
      </c>
      <c r="BT69" s="16">
        <f t="shared" ref="BT69:BT123" si="296">IF(BR69=0," ",IF(BQ69/BR69*100&gt;200,"св.200",BQ69/BR69))</f>
        <v>0.22745580900306783</v>
      </c>
      <c r="BU69" s="15">
        <v>26000</v>
      </c>
      <c r="BV69" s="15">
        <v>50850</v>
      </c>
      <c r="BW69" s="15">
        <v>0</v>
      </c>
      <c r="BX69" s="16">
        <f t="shared" ref="BX69:BX89" si="297">IF(BV69&lt;=0," ",IF(BU69&lt;=0," ",IF(BV69/BU69*100&gt;200,"СВ.200",BV69/BU69)))</f>
        <v>1.9557692307692307</v>
      </c>
      <c r="BY69" s="16" t="str">
        <f t="shared" ref="BY69:BY125" si="298">IF(BW69=0," ",IF(BV69/BW69*100&gt;200,"св.200",BV69/BW69))</f>
        <v xml:space="preserve"> </v>
      </c>
      <c r="BZ69" s="15">
        <v>0</v>
      </c>
      <c r="CA69" s="15">
        <v>0</v>
      </c>
      <c r="CB69" s="15">
        <v>0</v>
      </c>
      <c r="CC69" s="16" t="str">
        <f t="shared" si="201"/>
        <v xml:space="preserve"> </v>
      </c>
      <c r="CD69" s="16" t="str">
        <f t="shared" ref="CD69:CD127" si="299">IF(CB69=0," ",IF(CA69/CB69*100&gt;200,"св.200",CA69/CB69))</f>
        <v xml:space="preserve"> </v>
      </c>
      <c r="CE69" s="20">
        <v>35000</v>
      </c>
      <c r="CF69" s="20">
        <v>542.25</v>
      </c>
      <c r="CG69" s="20">
        <v>0</v>
      </c>
      <c r="CH69" s="16">
        <f t="shared" ref="CH69:CH127" si="300">IF(CF69&lt;=0," ",IF(CE69&lt;=0," ",IF(CF69/CE69*100&gt;200,"СВ.200",CF69/CE69)))</f>
        <v>1.5492857142857143E-2</v>
      </c>
      <c r="CI69" s="16" t="e">
        <f>IF(CF69=0," ",IF(CF69/CG69*100&gt;200,"св.200",CF69/CG69))</f>
        <v>#DIV/0!</v>
      </c>
      <c r="CJ69" s="15">
        <v>35000</v>
      </c>
      <c r="CK69" s="15">
        <v>542.25</v>
      </c>
      <c r="CL69" s="15">
        <v>0</v>
      </c>
      <c r="CM69" s="16">
        <f t="shared" ref="CM69:CM127" si="301">IF(CK69&lt;=0," ",IF(CJ69&lt;=0," ",IF(CK69/CJ69*100&gt;200,"СВ.200",CK69/CJ69)))</f>
        <v>1.5492857142857143E-2</v>
      </c>
      <c r="CN69" s="16" t="e">
        <f>IF(CK69=0," ",IF(CK69/CL69*100&gt;200,"св.200",CK69/CL69))</f>
        <v>#DIV/0!</v>
      </c>
      <c r="CO69" s="15">
        <v>0</v>
      </c>
      <c r="CP69" s="15">
        <v>0</v>
      </c>
      <c r="CQ69" s="15">
        <v>0</v>
      </c>
      <c r="CR69" s="16" t="str">
        <f t="shared" ref="CR69:CR127" si="302">IF(CP69&lt;=0," ",IF(CO69&lt;=0," ",IF(CP69/CO69*100&gt;200,"СВ.200",CP69/CO69)))</f>
        <v xml:space="preserve"> </v>
      </c>
      <c r="CS69" s="16" t="str">
        <f t="shared" ref="CS69:CS127" si="303">IF(CQ69=0," ",IF(CP69/CQ69*100&gt;200,"св.200",CP69/CQ69))</f>
        <v xml:space="preserve"> </v>
      </c>
      <c r="CT69" s="15">
        <v>0</v>
      </c>
      <c r="CU69" s="15">
        <v>0</v>
      </c>
      <c r="CV69" s="15">
        <v>0</v>
      </c>
      <c r="CW69" s="30" t="str">
        <f t="shared" si="140"/>
        <v xml:space="preserve"> </v>
      </c>
      <c r="CX69" s="30" t="str">
        <f t="shared" si="141"/>
        <v xml:space="preserve"> </v>
      </c>
      <c r="CY69" s="15">
        <v>0</v>
      </c>
      <c r="CZ69" s="15">
        <v>0</v>
      </c>
      <c r="DA69" s="15">
        <v>0</v>
      </c>
      <c r="DB69" s="16" t="str">
        <f t="shared" ref="DB69:DB94" si="304">IF(CZ69&lt;=0," ",IF(CY69&lt;=0," ",IF(CZ69/CY69*100&gt;200,"СВ.200",CZ69/CY69)))</f>
        <v xml:space="preserve"> </v>
      </c>
      <c r="DC69" s="16" t="str">
        <f t="shared" ref="DC69:DC127" si="305">IF(DA69=0," ",IF(CZ69/DA69*100&gt;200,"св.200",CZ69/DA69))</f>
        <v xml:space="preserve"> </v>
      </c>
      <c r="DD69" s="15">
        <v>0</v>
      </c>
      <c r="DE69" s="15">
        <v>0</v>
      </c>
      <c r="DF69" s="15">
        <v>0</v>
      </c>
      <c r="DG69" s="16" t="str">
        <f t="shared" ref="DG69:DG94" si="306">IF(DE69&lt;=0," ",IF(DD69&lt;=0," ",IF(DE69/DD69*100&gt;200,"СВ.200",DE69/DD69)))</f>
        <v xml:space="preserve"> </v>
      </c>
      <c r="DH69" s="16" t="str">
        <f t="shared" ref="DH69:DH128" si="307">IF(DF69=0," ",IF(DE69/DF69*100&gt;200,"св.200",DE69/DF69))</f>
        <v xml:space="preserve"> </v>
      </c>
      <c r="DI69" s="15">
        <v>0</v>
      </c>
      <c r="DJ69" s="15">
        <v>0</v>
      </c>
      <c r="DK69" s="16" t="str">
        <f t="shared" ref="DK69:DK121" si="308">IF(DJ69=0," ",IF(DI69/DJ69*100&gt;200,"св.200",DI69/DJ69))</f>
        <v xml:space="preserve"> </v>
      </c>
      <c r="DL69" s="15">
        <f>SUM(DL70:DL74)</f>
        <v>0</v>
      </c>
      <c r="DM69" s="15">
        <v>0</v>
      </c>
      <c r="DN69" s="15">
        <v>0</v>
      </c>
      <c r="DO69" s="16" t="str">
        <f t="shared" ref="DO69:DO94" si="309">IF(DM69&lt;=0," ",IF(DL69&lt;=0," ",IF(DM69/DL69*100&gt;200,"СВ.200",DM69/DL69)))</f>
        <v xml:space="preserve"> </v>
      </c>
      <c r="DP69" s="16" t="str">
        <f t="shared" ref="DP69:DP121" si="310">IF(DN69=0," ",IF(DM69/DN69*100&gt;200,"св.200",DM69/DN69))</f>
        <v xml:space="preserve"> </v>
      </c>
      <c r="DQ69" s="15"/>
      <c r="DR69" s="15"/>
      <c r="DS69" s="15">
        <v>0</v>
      </c>
      <c r="DT69" s="16" t="str">
        <f t="shared" si="117"/>
        <v xml:space="preserve"> </v>
      </c>
      <c r="DU69" s="16" t="str">
        <f t="shared" si="270"/>
        <v xml:space="preserve"> </v>
      </c>
    </row>
    <row r="70" spans="1:125" s="39" customFormat="1" ht="15.75" customHeight="1" outlineLevel="1" x14ac:dyDescent="0.25">
      <c r="A70" s="11">
        <v>55</v>
      </c>
      <c r="B70" s="5" t="s">
        <v>107</v>
      </c>
      <c r="C70" s="17">
        <v>13389448</v>
      </c>
      <c r="D70" s="17">
        <v>6153004.79</v>
      </c>
      <c r="E70" s="17">
        <v>6219724.2800000003</v>
      </c>
      <c r="F70" s="18">
        <f t="shared" ref="F70:F101" si="311">IF(D70&lt;=0," ",IF(D70/C70*100&gt;200,"СВ.200",D70/C70))</f>
        <v>0.45954133359343868</v>
      </c>
      <c r="G70" s="18">
        <f t="shared" si="271"/>
        <v>0.98927291838087716</v>
      </c>
      <c r="H70" s="10">
        <v>13216848</v>
      </c>
      <c r="I70" s="14">
        <v>6050879.2000000002</v>
      </c>
      <c r="J70" s="10">
        <v>6202988.0300000003</v>
      </c>
      <c r="K70" s="18">
        <f t="shared" si="272"/>
        <v>0.45781560020967177</v>
      </c>
      <c r="L70" s="18">
        <f t="shared" si="273"/>
        <v>0.9754781358170701</v>
      </c>
      <c r="M70" s="23">
        <v>12137200</v>
      </c>
      <c r="N70" s="23">
        <v>5651346.3799999999</v>
      </c>
      <c r="O70" s="23">
        <v>5781641.4500000002</v>
      </c>
      <c r="P70" s="18">
        <f t="shared" si="274"/>
        <v>0.4656219210361533</v>
      </c>
      <c r="Q70" s="18">
        <f t="shared" si="275"/>
        <v>0.97746400029700897</v>
      </c>
      <c r="R70" s="23">
        <v>502663</v>
      </c>
      <c r="S70" s="23">
        <v>262573.90000000002</v>
      </c>
      <c r="T70" s="23">
        <v>255368.05</v>
      </c>
      <c r="U70" s="18">
        <f t="shared" si="276"/>
        <v>0.52236568038626285</v>
      </c>
      <c r="V70" s="18">
        <f t="shared" si="277"/>
        <v>1.0282175080242029</v>
      </c>
      <c r="W70" s="23">
        <v>22000</v>
      </c>
      <c r="X70" s="23">
        <v>0</v>
      </c>
      <c r="Y70" s="23">
        <v>8923.24</v>
      </c>
      <c r="Z70" s="18" t="str">
        <f t="shared" si="278"/>
        <v xml:space="preserve"> </v>
      </c>
      <c r="AA70" s="18">
        <f t="shared" si="279"/>
        <v>0</v>
      </c>
      <c r="AB70" s="23">
        <v>55000</v>
      </c>
      <c r="AC70" s="23">
        <v>2435.91</v>
      </c>
      <c r="AD70" s="23">
        <v>3334.34</v>
      </c>
      <c r="AE70" s="18">
        <f t="shared" si="280"/>
        <v>4.4289272727272726E-2</v>
      </c>
      <c r="AF70" s="18">
        <f t="shared" si="281"/>
        <v>0.73055237318329858</v>
      </c>
      <c r="AG70" s="23">
        <v>499985</v>
      </c>
      <c r="AH70" s="23">
        <v>134523.01</v>
      </c>
      <c r="AI70" s="23">
        <v>153720.95000000001</v>
      </c>
      <c r="AJ70" s="18">
        <f t="shared" si="282"/>
        <v>0.26905409162274868</v>
      </c>
      <c r="AK70" s="18">
        <f t="shared" si="283"/>
        <v>0.87511175282224052</v>
      </c>
      <c r="AL70" s="23">
        <v>0</v>
      </c>
      <c r="AM70" s="23">
        <v>0</v>
      </c>
      <c r="AN70" s="23"/>
      <c r="AO70" s="18" t="str">
        <f t="shared" si="203"/>
        <v xml:space="preserve"> </v>
      </c>
      <c r="AP70" s="18" t="str">
        <f t="shared" si="284"/>
        <v xml:space="preserve"> </v>
      </c>
      <c r="AQ70" s="6">
        <v>172600</v>
      </c>
      <c r="AR70" s="6">
        <v>102125.59</v>
      </c>
      <c r="AS70" s="6">
        <v>16736.25</v>
      </c>
      <c r="AT70" s="18">
        <f t="shared" si="285"/>
        <v>0.59168939745075322</v>
      </c>
      <c r="AU70" s="18" t="str">
        <f t="shared" si="286"/>
        <v>св.200</v>
      </c>
      <c r="AV70" s="23">
        <v>85000</v>
      </c>
      <c r="AW70" s="23">
        <v>49425.46</v>
      </c>
      <c r="AX70" s="23">
        <v>10986.21</v>
      </c>
      <c r="AY70" s="18">
        <f t="shared" si="287"/>
        <v>0.58147599999999999</v>
      </c>
      <c r="AZ70" s="18" t="str">
        <f t="shared" si="288"/>
        <v>св.200</v>
      </c>
      <c r="BA70" s="23">
        <v>0</v>
      </c>
      <c r="BB70" s="23">
        <v>0</v>
      </c>
      <c r="BC70" s="23"/>
      <c r="BD70" s="18" t="str">
        <f t="shared" si="289"/>
        <v xml:space="preserve"> </v>
      </c>
      <c r="BE70" s="18" t="str">
        <f t="shared" si="290"/>
        <v xml:space="preserve"> </v>
      </c>
      <c r="BF70" s="23">
        <v>0</v>
      </c>
      <c r="BG70" s="23">
        <v>0</v>
      </c>
      <c r="BH70" s="23"/>
      <c r="BI70" s="18" t="str">
        <f t="shared" si="291"/>
        <v xml:space="preserve"> </v>
      </c>
      <c r="BJ70" s="18" t="str">
        <f t="shared" si="292"/>
        <v xml:space="preserve"> </v>
      </c>
      <c r="BK70" s="23">
        <v>16600</v>
      </c>
      <c r="BL70" s="23">
        <v>0</v>
      </c>
      <c r="BM70" s="23"/>
      <c r="BN70" s="18" t="str">
        <f t="shared" si="293"/>
        <v xml:space="preserve"> </v>
      </c>
      <c r="BO70" s="18" t="str">
        <f t="shared" si="294"/>
        <v xml:space="preserve"> </v>
      </c>
      <c r="BP70" s="23">
        <v>10000</v>
      </c>
      <c r="BQ70" s="23">
        <v>1307.8800000000001</v>
      </c>
      <c r="BR70" s="23">
        <v>5750.04</v>
      </c>
      <c r="BS70" s="18">
        <f t="shared" si="295"/>
        <v>0.13078800000000002</v>
      </c>
      <c r="BT70" s="18">
        <f t="shared" si="296"/>
        <v>0.22745580900306783</v>
      </c>
      <c r="BU70" s="23">
        <v>26000</v>
      </c>
      <c r="BV70" s="23">
        <v>50850</v>
      </c>
      <c r="BW70" s="23"/>
      <c r="BX70" s="18">
        <f t="shared" si="297"/>
        <v>1.9557692307692307</v>
      </c>
      <c r="BY70" s="18" t="str">
        <f t="shared" si="298"/>
        <v xml:space="preserve"> </v>
      </c>
      <c r="BZ70" s="23">
        <v>0</v>
      </c>
      <c r="CA70" s="23">
        <v>0</v>
      </c>
      <c r="CB70" s="23"/>
      <c r="CC70" s="18" t="str">
        <f t="shared" si="201"/>
        <v xml:space="preserve"> </v>
      </c>
      <c r="CD70" s="18" t="str">
        <f t="shared" si="299"/>
        <v xml:space="preserve"> </v>
      </c>
      <c r="CE70" s="17">
        <v>35000</v>
      </c>
      <c r="CF70" s="17">
        <v>542.25</v>
      </c>
      <c r="CG70" s="17">
        <v>0</v>
      </c>
      <c r="CH70" s="18">
        <f>IF(CF70&lt;=0," ",IF(CE70&lt;=0," ",IF(CF70/CE70*100&gt;200,"СВ.200",CF70/CE70)))</f>
        <v>1.5492857142857143E-2</v>
      </c>
      <c r="CI70" s="18" t="e">
        <f>IF(CF70=0," ",IF(CF70/CG70*100&gt;200,"св.200",CF70/CG70))</f>
        <v>#DIV/0!</v>
      </c>
      <c r="CJ70" s="23">
        <v>35000</v>
      </c>
      <c r="CK70" s="23">
        <v>542.25</v>
      </c>
      <c r="CL70" s="23"/>
      <c r="CM70" s="18">
        <f t="shared" si="301"/>
        <v>1.5492857142857143E-2</v>
      </c>
      <c r="CN70" s="18" t="e">
        <f>IF(CK70=0," ",IF(CK70/CL70*100&gt;200,"св.200",CK70/CL70))</f>
        <v>#DIV/0!</v>
      </c>
      <c r="CO70" s="23">
        <v>0</v>
      </c>
      <c r="CP70" s="23">
        <v>0</v>
      </c>
      <c r="CQ70" s="23"/>
      <c r="CR70" s="18" t="str">
        <f t="shared" si="302"/>
        <v xml:space="preserve"> </v>
      </c>
      <c r="CS70" s="18" t="str">
        <f t="shared" si="303"/>
        <v xml:space="preserve"> </v>
      </c>
      <c r="CT70" s="23">
        <v>0</v>
      </c>
      <c r="CU70" s="23">
        <v>0</v>
      </c>
      <c r="CV70" s="23"/>
      <c r="CW70" s="18" t="str">
        <f t="shared" si="140"/>
        <v xml:space="preserve"> </v>
      </c>
      <c r="CX70" s="18" t="str">
        <f t="shared" si="141"/>
        <v xml:space="preserve"> </v>
      </c>
      <c r="CY70" s="23">
        <v>0</v>
      </c>
      <c r="CZ70" s="23">
        <v>0</v>
      </c>
      <c r="DA70" s="23"/>
      <c r="DB70" s="18" t="str">
        <f t="shared" si="304"/>
        <v xml:space="preserve"> </v>
      </c>
      <c r="DC70" s="18" t="str">
        <f t="shared" si="305"/>
        <v xml:space="preserve"> </v>
      </c>
      <c r="DD70" s="23">
        <v>0</v>
      </c>
      <c r="DE70" s="23">
        <v>0</v>
      </c>
      <c r="DF70" s="23"/>
      <c r="DG70" s="18" t="str">
        <f t="shared" si="306"/>
        <v xml:space="preserve"> </v>
      </c>
      <c r="DH70" s="18" t="str">
        <f t="shared" si="307"/>
        <v xml:space="preserve"> </v>
      </c>
      <c r="DI70" s="23">
        <v>0</v>
      </c>
      <c r="DJ70" s="23"/>
      <c r="DK70" s="18" t="str">
        <f t="shared" si="308"/>
        <v xml:space="preserve"> </v>
      </c>
      <c r="DL70" s="23"/>
      <c r="DM70" s="23">
        <v>0</v>
      </c>
      <c r="DN70" s="23"/>
      <c r="DO70" s="18" t="str">
        <f t="shared" si="309"/>
        <v xml:space="preserve"> </v>
      </c>
      <c r="DP70" s="18" t="str">
        <f t="shared" si="310"/>
        <v xml:space="preserve"> </v>
      </c>
      <c r="DQ70" s="23"/>
      <c r="DR70" s="23"/>
      <c r="DS70" s="23"/>
      <c r="DT70" s="18" t="str">
        <f t="shared" ref="DT70:DT81" si="312">IF(DR70&lt;=0," ",IF(DQ70&lt;=0," ",IF(DR70/DQ70*100&gt;200,"СВ.200",DR70/DQ70)))</f>
        <v xml:space="preserve"> </v>
      </c>
      <c r="DU70" s="18" t="str">
        <f t="shared" si="270"/>
        <v xml:space="preserve"> </v>
      </c>
    </row>
    <row r="71" spans="1:125" s="39" customFormat="1" ht="15" customHeight="1" outlineLevel="1" x14ac:dyDescent="0.25">
      <c r="A71" s="11">
        <f>A70+1</f>
        <v>56</v>
      </c>
      <c r="B71" s="5" t="s">
        <v>90</v>
      </c>
      <c r="C71" s="32">
        <v>134395.96</v>
      </c>
      <c r="D71" s="17">
        <v>52968.22</v>
      </c>
      <c r="E71" s="17">
        <v>17468.05</v>
      </c>
      <c r="F71" s="18">
        <f t="shared" si="311"/>
        <v>0.3941206268402711</v>
      </c>
      <c r="G71" s="18" t="str">
        <f t="shared" si="271"/>
        <v>св.200</v>
      </c>
      <c r="H71" s="10">
        <v>130000</v>
      </c>
      <c r="I71" s="14">
        <v>52968.22</v>
      </c>
      <c r="J71" s="10">
        <v>17468.05</v>
      </c>
      <c r="K71" s="18">
        <f t="shared" si="272"/>
        <v>0.40744784615384616</v>
      </c>
      <c r="L71" s="18" t="str">
        <f t="shared" si="273"/>
        <v>св.200</v>
      </c>
      <c r="M71" s="23">
        <v>23000</v>
      </c>
      <c r="N71" s="23">
        <v>13036.28</v>
      </c>
      <c r="O71" s="23">
        <v>9029.07</v>
      </c>
      <c r="P71" s="18">
        <f t="shared" si="274"/>
        <v>0.56679478260869565</v>
      </c>
      <c r="Q71" s="18">
        <f t="shared" si="275"/>
        <v>1.443812042657771</v>
      </c>
      <c r="R71" s="23">
        <v>0</v>
      </c>
      <c r="S71" s="23">
        <v>0</v>
      </c>
      <c r="T71" s="23"/>
      <c r="U71" s="18" t="str">
        <f t="shared" si="276"/>
        <v xml:space="preserve"> </v>
      </c>
      <c r="V71" s="18" t="str">
        <f t="shared" ref="V71:V74" si="313">IF(S71=0," ",IF(S71/T71*100&gt;200,"св.200",S71/T71))</f>
        <v xml:space="preserve"> </v>
      </c>
      <c r="W71" s="23">
        <v>1000</v>
      </c>
      <c r="X71" s="23">
        <v>33506.85</v>
      </c>
      <c r="Y71" s="23">
        <v>687.36</v>
      </c>
      <c r="Z71" s="18" t="str">
        <f t="shared" si="278"/>
        <v>СВ.200</v>
      </c>
      <c r="AA71" s="18" t="str">
        <f t="shared" si="279"/>
        <v>св.200</v>
      </c>
      <c r="AB71" s="23">
        <v>6000</v>
      </c>
      <c r="AC71" s="23">
        <v>246.03</v>
      </c>
      <c r="AD71" s="23">
        <v>562.29</v>
      </c>
      <c r="AE71" s="18">
        <f t="shared" si="280"/>
        <v>4.1005E-2</v>
      </c>
      <c r="AF71" s="18">
        <f t="shared" si="281"/>
        <v>0.43755001867363819</v>
      </c>
      <c r="AG71" s="23">
        <v>100000</v>
      </c>
      <c r="AH71" s="23">
        <v>6179.06</v>
      </c>
      <c r="AI71" s="23">
        <v>7189.33</v>
      </c>
      <c r="AJ71" s="18">
        <f t="shared" si="282"/>
        <v>6.1790600000000001E-2</v>
      </c>
      <c r="AK71" s="18">
        <f t="shared" si="283"/>
        <v>0.85947647416379558</v>
      </c>
      <c r="AL71" s="23">
        <v>0</v>
      </c>
      <c r="AM71" s="23">
        <v>0</v>
      </c>
      <c r="AN71" s="23"/>
      <c r="AO71" s="18" t="str">
        <f t="shared" si="203"/>
        <v xml:space="preserve"> </v>
      </c>
      <c r="AP71" s="18" t="str">
        <f t="shared" si="284"/>
        <v xml:space="preserve"> </v>
      </c>
      <c r="AQ71" s="6">
        <v>4395.96</v>
      </c>
      <c r="AR71" s="6">
        <v>0</v>
      </c>
      <c r="AS71" s="6">
        <v>0</v>
      </c>
      <c r="AT71" s="18" t="str">
        <f t="shared" si="285"/>
        <v xml:space="preserve"> </v>
      </c>
      <c r="AU71" s="18" t="str">
        <f t="shared" si="286"/>
        <v xml:space="preserve"> </v>
      </c>
      <c r="AV71" s="23">
        <v>0</v>
      </c>
      <c r="AW71" s="23">
        <v>0</v>
      </c>
      <c r="AX71" s="23"/>
      <c r="AY71" s="18" t="str">
        <f t="shared" si="287"/>
        <v xml:space="preserve"> </v>
      </c>
      <c r="AZ71" s="18" t="str">
        <f t="shared" si="288"/>
        <v xml:space="preserve"> </v>
      </c>
      <c r="BA71" s="23">
        <v>4395.96</v>
      </c>
      <c r="BB71" s="23">
        <v>0</v>
      </c>
      <c r="BC71" s="23"/>
      <c r="BD71" s="18" t="str">
        <f t="shared" si="289"/>
        <v xml:space="preserve"> </v>
      </c>
      <c r="BE71" s="18" t="str">
        <f t="shared" si="290"/>
        <v xml:space="preserve"> </v>
      </c>
      <c r="BF71" s="23">
        <v>0</v>
      </c>
      <c r="BG71" s="23">
        <v>0</v>
      </c>
      <c r="BH71" s="23"/>
      <c r="BI71" s="18" t="str">
        <f t="shared" si="291"/>
        <v xml:space="preserve"> </v>
      </c>
      <c r="BJ71" s="18" t="str">
        <f t="shared" si="292"/>
        <v xml:space="preserve"> </v>
      </c>
      <c r="BK71" s="23">
        <v>0</v>
      </c>
      <c r="BL71" s="23">
        <v>0</v>
      </c>
      <c r="BM71" s="23"/>
      <c r="BN71" s="18" t="str">
        <f t="shared" si="293"/>
        <v xml:space="preserve"> </v>
      </c>
      <c r="BO71" s="18" t="str">
        <f t="shared" si="294"/>
        <v xml:space="preserve"> </v>
      </c>
      <c r="BP71" s="23">
        <v>0</v>
      </c>
      <c r="BQ71" s="23">
        <v>0</v>
      </c>
      <c r="BR71" s="23"/>
      <c r="BS71" s="18" t="str">
        <f t="shared" si="295"/>
        <v xml:space="preserve"> </v>
      </c>
      <c r="BT71" s="18" t="str">
        <f t="shared" si="296"/>
        <v xml:space="preserve"> </v>
      </c>
      <c r="BU71" s="23">
        <v>0</v>
      </c>
      <c r="BV71" s="23">
        <v>0</v>
      </c>
      <c r="BW71" s="23"/>
      <c r="BX71" s="18" t="str">
        <f t="shared" si="297"/>
        <v xml:space="preserve"> </v>
      </c>
      <c r="BY71" s="18" t="str">
        <f t="shared" si="298"/>
        <v xml:space="preserve"> </v>
      </c>
      <c r="BZ71" s="23">
        <v>0</v>
      </c>
      <c r="CA71" s="23">
        <v>0</v>
      </c>
      <c r="CB71" s="23"/>
      <c r="CC71" s="18" t="str">
        <f t="shared" si="201"/>
        <v xml:space="preserve"> </v>
      </c>
      <c r="CD71" s="18" t="str">
        <f t="shared" si="299"/>
        <v xml:space="preserve"> </v>
      </c>
      <c r="CE71" s="17">
        <v>0</v>
      </c>
      <c r="CF71" s="17">
        <v>0</v>
      </c>
      <c r="CG71" s="17">
        <v>0</v>
      </c>
      <c r="CH71" s="18" t="str">
        <f t="shared" si="300"/>
        <v xml:space="preserve"> </v>
      </c>
      <c r="CI71" s="18" t="str">
        <f t="shared" ref="CI71:CI127" si="314">IF(CG71=0," ",IF(CF71/CG71*100&gt;200,"св.200",CF71/CG71))</f>
        <v xml:space="preserve"> </v>
      </c>
      <c r="CJ71" s="23">
        <v>0</v>
      </c>
      <c r="CK71" s="23">
        <v>0</v>
      </c>
      <c r="CL71" s="23"/>
      <c r="CM71" s="18" t="str">
        <f t="shared" si="301"/>
        <v xml:space="preserve"> </v>
      </c>
      <c r="CN71" s="18" t="str">
        <f t="shared" ref="CN71:CN127" si="315">IF(CL71=0," ",IF(CK71/CL71*100&gt;200,"св.200",CK71/CL71))</f>
        <v xml:space="preserve"> </v>
      </c>
      <c r="CO71" s="23">
        <v>0</v>
      </c>
      <c r="CP71" s="23">
        <v>0</v>
      </c>
      <c r="CQ71" s="23"/>
      <c r="CR71" s="18" t="str">
        <f t="shared" si="302"/>
        <v xml:space="preserve"> </v>
      </c>
      <c r="CS71" s="18" t="str">
        <f t="shared" si="303"/>
        <v xml:space="preserve"> </v>
      </c>
      <c r="CT71" s="23">
        <v>0</v>
      </c>
      <c r="CU71" s="23">
        <v>0</v>
      </c>
      <c r="CV71" s="23"/>
      <c r="CW71" s="18" t="str">
        <f t="shared" ref="CW71:CW133" si="316">IF(CU71&lt;=0," ",IF(CT71&lt;=0," ",IF(CU71/CT71*100&gt;200,"СВ.200",CU71/CT71)))</f>
        <v xml:space="preserve"> </v>
      </c>
      <c r="CX71" s="18" t="str">
        <f t="shared" ref="CX71:CX133" si="317">IF(CV71=0," ",IF(CU71/CV71*100&gt;200,"св.200",CU71/CV71))</f>
        <v xml:space="preserve"> </v>
      </c>
      <c r="CY71" s="23">
        <v>0</v>
      </c>
      <c r="CZ71" s="23">
        <v>0</v>
      </c>
      <c r="DA71" s="23"/>
      <c r="DB71" s="18" t="str">
        <f t="shared" si="304"/>
        <v xml:space="preserve"> </v>
      </c>
      <c r="DC71" s="18" t="str">
        <f t="shared" si="305"/>
        <v xml:space="preserve"> </v>
      </c>
      <c r="DD71" s="23">
        <v>0</v>
      </c>
      <c r="DE71" s="23">
        <v>0</v>
      </c>
      <c r="DF71" s="23"/>
      <c r="DG71" s="18" t="str">
        <f t="shared" si="306"/>
        <v xml:space="preserve"> </v>
      </c>
      <c r="DH71" s="18" t="str">
        <f t="shared" si="307"/>
        <v xml:space="preserve"> </v>
      </c>
      <c r="DI71" s="23">
        <v>0</v>
      </c>
      <c r="DJ71" s="23"/>
      <c r="DK71" s="18" t="str">
        <f t="shared" si="308"/>
        <v xml:space="preserve"> </v>
      </c>
      <c r="DL71" s="23"/>
      <c r="DM71" s="23">
        <v>0</v>
      </c>
      <c r="DN71" s="23"/>
      <c r="DO71" s="18" t="str">
        <f t="shared" si="309"/>
        <v xml:space="preserve"> </v>
      </c>
      <c r="DP71" s="18" t="str">
        <f t="shared" si="310"/>
        <v xml:space="preserve"> </v>
      </c>
      <c r="DQ71" s="23"/>
      <c r="DR71" s="23"/>
      <c r="DS71" s="23"/>
      <c r="DT71" s="18" t="str">
        <f t="shared" si="312"/>
        <v xml:space="preserve"> </v>
      </c>
      <c r="DU71" s="18" t="str">
        <f t="shared" si="270"/>
        <v xml:space="preserve"> </v>
      </c>
    </row>
    <row r="72" spans="1:125" s="39" customFormat="1" ht="15.75" customHeight="1" outlineLevel="1" x14ac:dyDescent="0.25">
      <c r="A72" s="11">
        <f t="shared" ref="A72:A74" si="318">A71+1</f>
        <v>57</v>
      </c>
      <c r="B72" s="5" t="s">
        <v>100</v>
      </c>
      <c r="C72" s="17">
        <v>365700</v>
      </c>
      <c r="D72" s="17">
        <v>103786.16</v>
      </c>
      <c r="E72" s="17">
        <v>113797.01</v>
      </c>
      <c r="F72" s="18">
        <f t="shared" si="311"/>
        <v>0.28380136724090788</v>
      </c>
      <c r="G72" s="18">
        <f t="shared" si="271"/>
        <v>0.91202888371144386</v>
      </c>
      <c r="H72" s="10">
        <v>365700</v>
      </c>
      <c r="I72" s="14">
        <v>103786.16</v>
      </c>
      <c r="J72" s="10">
        <v>113797.01</v>
      </c>
      <c r="K72" s="18">
        <f t="shared" si="272"/>
        <v>0.28380136724090788</v>
      </c>
      <c r="L72" s="18">
        <f t="shared" si="273"/>
        <v>0.91202888371144386</v>
      </c>
      <c r="M72" s="23">
        <v>175100</v>
      </c>
      <c r="N72" s="23">
        <v>92883.63</v>
      </c>
      <c r="O72" s="23">
        <v>70560.19</v>
      </c>
      <c r="P72" s="18">
        <f t="shared" si="274"/>
        <v>0.53046047972587096</v>
      </c>
      <c r="Q72" s="18">
        <f t="shared" si="275"/>
        <v>1.3163744315314343</v>
      </c>
      <c r="R72" s="23">
        <v>0</v>
      </c>
      <c r="S72" s="23">
        <v>0</v>
      </c>
      <c r="T72" s="23"/>
      <c r="U72" s="18" t="str">
        <f t="shared" si="276"/>
        <v xml:space="preserve"> </v>
      </c>
      <c r="V72" s="18" t="str">
        <f t="shared" si="313"/>
        <v xml:space="preserve"> </v>
      </c>
      <c r="W72" s="23">
        <v>100</v>
      </c>
      <c r="X72" s="23">
        <v>0</v>
      </c>
      <c r="Y72" s="23"/>
      <c r="Z72" s="18" t="str">
        <f t="shared" ref="Z72" si="319">IF(X72&lt;=0," ",IF(W72&lt;=0," ",IF(X72/W72*100&gt;200,"СВ.200",X72/W72)))</f>
        <v xml:space="preserve"> </v>
      </c>
      <c r="AA72" s="18" t="str">
        <f t="shared" ref="AA72" si="320">IF(Y72=0," ",IF(X72/Y72*100&gt;200,"св.200",X72/Y72))</f>
        <v xml:space="preserve"> </v>
      </c>
      <c r="AB72" s="23">
        <v>30500</v>
      </c>
      <c r="AC72" s="23">
        <v>-3618.21</v>
      </c>
      <c r="AD72" s="23">
        <v>14171.34</v>
      </c>
      <c r="AE72" s="18" t="str">
        <f t="shared" si="280"/>
        <v xml:space="preserve"> </v>
      </c>
      <c r="AF72" s="18">
        <f t="shared" si="281"/>
        <v>-0.25531883364593611</v>
      </c>
      <c r="AG72" s="23">
        <v>160000</v>
      </c>
      <c r="AH72" s="23">
        <v>14520.74</v>
      </c>
      <c r="AI72" s="23">
        <v>29065.48</v>
      </c>
      <c r="AJ72" s="18">
        <f t="shared" si="282"/>
        <v>9.0754625000000005E-2</v>
      </c>
      <c r="AK72" s="18">
        <f t="shared" si="283"/>
        <v>0.49958713910797276</v>
      </c>
      <c r="AL72" s="23">
        <v>0</v>
      </c>
      <c r="AM72" s="23">
        <v>0</v>
      </c>
      <c r="AN72" s="23"/>
      <c r="AO72" s="18" t="str">
        <f t="shared" si="203"/>
        <v xml:space="preserve"> </v>
      </c>
      <c r="AP72" s="18" t="str">
        <f t="shared" si="284"/>
        <v xml:space="preserve"> </v>
      </c>
      <c r="AQ72" s="6">
        <v>0</v>
      </c>
      <c r="AR72" s="6">
        <v>0</v>
      </c>
      <c r="AS72" s="6">
        <v>0</v>
      </c>
      <c r="AT72" s="18" t="str">
        <f t="shared" si="285"/>
        <v xml:space="preserve"> </v>
      </c>
      <c r="AU72" s="18" t="str">
        <f>IF(AR72=0," ",IF(AR72/AS72*100&gt;200,"св.200",AR72/AS72))</f>
        <v xml:space="preserve"> </v>
      </c>
      <c r="AV72" s="23">
        <v>0</v>
      </c>
      <c r="AW72" s="23">
        <v>0</v>
      </c>
      <c r="AX72" s="23"/>
      <c r="AY72" s="18" t="str">
        <f t="shared" si="287"/>
        <v xml:space="preserve"> </v>
      </c>
      <c r="AZ72" s="18" t="str">
        <f t="shared" si="288"/>
        <v xml:space="preserve"> </v>
      </c>
      <c r="BA72" s="23">
        <v>0</v>
      </c>
      <c r="BB72" s="23">
        <v>0</v>
      </c>
      <c r="BC72" s="23"/>
      <c r="BD72" s="18" t="str">
        <f t="shared" si="289"/>
        <v xml:space="preserve"> </v>
      </c>
      <c r="BE72" s="18" t="str">
        <f t="shared" si="290"/>
        <v xml:space="preserve"> </v>
      </c>
      <c r="BF72" s="23">
        <v>0</v>
      </c>
      <c r="BG72" s="23">
        <v>0</v>
      </c>
      <c r="BH72" s="23"/>
      <c r="BI72" s="18" t="str">
        <f t="shared" si="291"/>
        <v xml:space="preserve"> </v>
      </c>
      <c r="BJ72" s="18" t="str">
        <f>IF(BG72=0," ",IF(BG72/BH72*100&gt;200,"св.200",BG72/BH72))</f>
        <v xml:space="preserve"> </v>
      </c>
      <c r="BK72" s="23">
        <v>0</v>
      </c>
      <c r="BL72" s="23">
        <v>0</v>
      </c>
      <c r="BM72" s="23"/>
      <c r="BN72" s="18" t="str">
        <f t="shared" si="293"/>
        <v xml:space="preserve"> </v>
      </c>
      <c r="BO72" s="18" t="str">
        <f t="shared" si="294"/>
        <v xml:space="preserve"> </v>
      </c>
      <c r="BP72" s="23">
        <v>0</v>
      </c>
      <c r="BQ72" s="23">
        <v>0</v>
      </c>
      <c r="BR72" s="23"/>
      <c r="BS72" s="18" t="str">
        <f t="shared" si="295"/>
        <v xml:space="preserve"> </v>
      </c>
      <c r="BT72" s="18" t="str">
        <f t="shared" si="296"/>
        <v xml:space="preserve"> </v>
      </c>
      <c r="BU72" s="23">
        <v>0</v>
      </c>
      <c r="BV72" s="23">
        <v>0</v>
      </c>
      <c r="BW72" s="23"/>
      <c r="BX72" s="18" t="str">
        <f t="shared" si="297"/>
        <v xml:space="preserve"> </v>
      </c>
      <c r="BY72" s="18" t="str">
        <f t="shared" si="298"/>
        <v xml:space="preserve"> </v>
      </c>
      <c r="BZ72" s="23">
        <v>0</v>
      </c>
      <c r="CA72" s="23">
        <v>0</v>
      </c>
      <c r="CB72" s="23"/>
      <c r="CC72" s="18" t="str">
        <f t="shared" si="201"/>
        <v xml:space="preserve"> </v>
      </c>
      <c r="CD72" s="18" t="str">
        <f t="shared" si="299"/>
        <v xml:space="preserve"> </v>
      </c>
      <c r="CE72" s="17">
        <v>0</v>
      </c>
      <c r="CF72" s="17">
        <v>0</v>
      </c>
      <c r="CG72" s="17">
        <v>0</v>
      </c>
      <c r="CH72" s="18" t="str">
        <f t="shared" si="300"/>
        <v xml:space="preserve"> </v>
      </c>
      <c r="CI72" s="18" t="str">
        <f t="shared" si="314"/>
        <v xml:space="preserve"> </v>
      </c>
      <c r="CJ72" s="23">
        <v>0</v>
      </c>
      <c r="CK72" s="23">
        <v>0</v>
      </c>
      <c r="CL72" s="23"/>
      <c r="CM72" s="18" t="str">
        <f t="shared" si="301"/>
        <v xml:space="preserve"> </v>
      </c>
      <c r="CN72" s="18" t="str">
        <f t="shared" si="315"/>
        <v xml:space="preserve"> </v>
      </c>
      <c r="CO72" s="23">
        <v>0</v>
      </c>
      <c r="CP72" s="23">
        <v>0</v>
      </c>
      <c r="CQ72" s="23"/>
      <c r="CR72" s="18" t="str">
        <f t="shared" si="302"/>
        <v xml:space="preserve"> </v>
      </c>
      <c r="CS72" s="18" t="str">
        <f t="shared" si="303"/>
        <v xml:space="preserve"> </v>
      </c>
      <c r="CT72" s="23">
        <v>0</v>
      </c>
      <c r="CU72" s="23">
        <v>0</v>
      </c>
      <c r="CV72" s="23"/>
      <c r="CW72" s="18" t="str">
        <f t="shared" si="316"/>
        <v xml:space="preserve"> </v>
      </c>
      <c r="CX72" s="18" t="str">
        <f t="shared" si="317"/>
        <v xml:space="preserve"> </v>
      </c>
      <c r="CY72" s="23">
        <v>0</v>
      </c>
      <c r="CZ72" s="23">
        <v>0</v>
      </c>
      <c r="DA72" s="23"/>
      <c r="DB72" s="18" t="str">
        <f t="shared" si="304"/>
        <v xml:space="preserve"> </v>
      </c>
      <c r="DC72" s="18" t="str">
        <f t="shared" si="305"/>
        <v xml:space="preserve"> </v>
      </c>
      <c r="DD72" s="23">
        <v>0</v>
      </c>
      <c r="DE72" s="23">
        <v>0</v>
      </c>
      <c r="DF72" s="23"/>
      <c r="DG72" s="18" t="str">
        <f t="shared" si="306"/>
        <v xml:space="preserve"> </v>
      </c>
      <c r="DH72" s="18" t="str">
        <f t="shared" si="307"/>
        <v xml:space="preserve"> </v>
      </c>
      <c r="DI72" s="23">
        <v>0</v>
      </c>
      <c r="DJ72" s="23"/>
      <c r="DK72" s="18" t="str">
        <f t="shared" si="308"/>
        <v xml:space="preserve"> </v>
      </c>
      <c r="DL72" s="23"/>
      <c r="DM72" s="23">
        <v>0</v>
      </c>
      <c r="DN72" s="23"/>
      <c r="DO72" s="18" t="str">
        <f t="shared" si="309"/>
        <v xml:space="preserve"> </v>
      </c>
      <c r="DP72" s="18" t="str">
        <f t="shared" si="310"/>
        <v xml:space="preserve"> </v>
      </c>
      <c r="DQ72" s="23"/>
      <c r="DR72" s="23"/>
      <c r="DS72" s="23"/>
      <c r="DT72" s="18" t="str">
        <f t="shared" si="312"/>
        <v xml:space="preserve"> </v>
      </c>
      <c r="DU72" s="18" t="str">
        <f t="shared" si="270"/>
        <v xml:space="preserve"> </v>
      </c>
    </row>
    <row r="73" spans="1:125" s="39" customFormat="1" ht="15.75" customHeight="1" outlineLevel="1" x14ac:dyDescent="0.25">
      <c r="A73" s="11">
        <f t="shared" si="318"/>
        <v>58</v>
      </c>
      <c r="B73" s="5" t="s">
        <v>19</v>
      </c>
      <c r="C73" s="17">
        <v>185000</v>
      </c>
      <c r="D73" s="17">
        <v>105405.16</v>
      </c>
      <c r="E73" s="17">
        <v>156838.93</v>
      </c>
      <c r="F73" s="18">
        <f t="shared" si="311"/>
        <v>0.56975762162162169</v>
      </c>
      <c r="G73" s="18">
        <f t="shared" si="271"/>
        <v>0.67205992797834069</v>
      </c>
      <c r="H73" s="10">
        <v>185000</v>
      </c>
      <c r="I73" s="14">
        <v>105405.15999999999</v>
      </c>
      <c r="J73" s="10">
        <v>156838.93</v>
      </c>
      <c r="K73" s="18">
        <f t="shared" si="272"/>
        <v>0.56975762162162158</v>
      </c>
      <c r="L73" s="18">
        <f t="shared" si="273"/>
        <v>0.67205992797834058</v>
      </c>
      <c r="M73" s="23">
        <v>37000</v>
      </c>
      <c r="N73" s="23">
        <v>27412.17</v>
      </c>
      <c r="O73" s="23">
        <v>57807.28</v>
      </c>
      <c r="P73" s="18">
        <f t="shared" si="274"/>
        <v>0.74086945945945937</v>
      </c>
      <c r="Q73" s="18">
        <f t="shared" si="275"/>
        <v>0.4741992704033125</v>
      </c>
      <c r="R73" s="23">
        <v>0</v>
      </c>
      <c r="S73" s="23">
        <v>0</v>
      </c>
      <c r="T73" s="23"/>
      <c r="U73" s="18" t="str">
        <f t="shared" si="276"/>
        <v xml:space="preserve"> </v>
      </c>
      <c r="V73" s="18" t="str">
        <f t="shared" si="313"/>
        <v xml:space="preserve"> </v>
      </c>
      <c r="W73" s="23">
        <v>55500</v>
      </c>
      <c r="X73" s="23">
        <v>52062.6</v>
      </c>
      <c r="Y73" s="23">
        <v>77579.23</v>
      </c>
      <c r="Z73" s="18">
        <f t="shared" si="278"/>
        <v>0.93806486486486484</v>
      </c>
      <c r="AA73" s="18">
        <f t="shared" si="279"/>
        <v>0.67108941400939404</v>
      </c>
      <c r="AB73" s="23">
        <v>5000</v>
      </c>
      <c r="AC73" s="23">
        <v>3996.89</v>
      </c>
      <c r="AD73" s="23">
        <v>4382.7</v>
      </c>
      <c r="AE73" s="18">
        <f t="shared" si="280"/>
        <v>0.79937799999999992</v>
      </c>
      <c r="AF73" s="18">
        <f t="shared" si="281"/>
        <v>0.91196979031190817</v>
      </c>
      <c r="AG73" s="23">
        <v>87500</v>
      </c>
      <c r="AH73" s="23">
        <v>21933.5</v>
      </c>
      <c r="AI73" s="23">
        <v>17069.72</v>
      </c>
      <c r="AJ73" s="18">
        <f t="shared" si="282"/>
        <v>0.25066857142857141</v>
      </c>
      <c r="AK73" s="18">
        <f t="shared" si="283"/>
        <v>1.2849361325200412</v>
      </c>
      <c r="AL73" s="23">
        <v>0</v>
      </c>
      <c r="AM73" s="23">
        <v>0</v>
      </c>
      <c r="AN73" s="23"/>
      <c r="AO73" s="18" t="str">
        <f t="shared" si="203"/>
        <v xml:space="preserve"> </v>
      </c>
      <c r="AP73" s="18" t="str">
        <f t="shared" si="284"/>
        <v xml:space="preserve"> </v>
      </c>
      <c r="AQ73" s="6">
        <v>0</v>
      </c>
      <c r="AR73" s="6">
        <v>0</v>
      </c>
      <c r="AS73" s="6">
        <v>0</v>
      </c>
      <c r="AT73" s="18" t="str">
        <f t="shared" si="285"/>
        <v xml:space="preserve"> </v>
      </c>
      <c r="AU73" s="18" t="str">
        <f t="shared" si="286"/>
        <v xml:space="preserve"> </v>
      </c>
      <c r="AV73" s="23">
        <v>0</v>
      </c>
      <c r="AW73" s="23">
        <v>0</v>
      </c>
      <c r="AX73" s="23"/>
      <c r="AY73" s="18" t="str">
        <f t="shared" si="287"/>
        <v xml:space="preserve"> </v>
      </c>
      <c r="AZ73" s="18" t="str">
        <f t="shared" si="288"/>
        <v xml:space="preserve"> </v>
      </c>
      <c r="BA73" s="23">
        <v>0</v>
      </c>
      <c r="BB73" s="23">
        <v>0</v>
      </c>
      <c r="BC73" s="23"/>
      <c r="BD73" s="18" t="str">
        <f t="shared" si="289"/>
        <v xml:space="preserve"> </v>
      </c>
      <c r="BE73" s="18" t="str">
        <f t="shared" si="290"/>
        <v xml:space="preserve"> </v>
      </c>
      <c r="BF73" s="23">
        <v>0</v>
      </c>
      <c r="BG73" s="23">
        <v>0</v>
      </c>
      <c r="BH73" s="23"/>
      <c r="BI73" s="18" t="str">
        <f t="shared" si="291"/>
        <v xml:space="preserve"> </v>
      </c>
      <c r="BJ73" s="18" t="str">
        <f t="shared" si="292"/>
        <v xml:space="preserve"> </v>
      </c>
      <c r="BK73" s="23">
        <v>0</v>
      </c>
      <c r="BL73" s="23">
        <v>0</v>
      </c>
      <c r="BM73" s="23"/>
      <c r="BN73" s="18" t="str">
        <f t="shared" si="293"/>
        <v xml:space="preserve"> </v>
      </c>
      <c r="BO73" s="18" t="str">
        <f t="shared" si="294"/>
        <v xml:space="preserve"> </v>
      </c>
      <c r="BP73" s="23">
        <v>0</v>
      </c>
      <c r="BQ73" s="23">
        <v>0</v>
      </c>
      <c r="BR73" s="23"/>
      <c r="BS73" s="18" t="str">
        <f t="shared" si="295"/>
        <v xml:space="preserve"> </v>
      </c>
      <c r="BT73" s="18" t="str">
        <f t="shared" si="296"/>
        <v xml:space="preserve"> </v>
      </c>
      <c r="BU73" s="23">
        <v>0</v>
      </c>
      <c r="BV73" s="23">
        <v>0</v>
      </c>
      <c r="BW73" s="23"/>
      <c r="BX73" s="18" t="str">
        <f t="shared" si="297"/>
        <v xml:space="preserve"> </v>
      </c>
      <c r="BY73" s="18" t="str">
        <f t="shared" si="298"/>
        <v xml:space="preserve"> </v>
      </c>
      <c r="BZ73" s="23">
        <v>0</v>
      </c>
      <c r="CA73" s="23">
        <v>0</v>
      </c>
      <c r="CB73" s="23"/>
      <c r="CC73" s="18" t="str">
        <f t="shared" si="201"/>
        <v xml:space="preserve"> </v>
      </c>
      <c r="CD73" s="18" t="str">
        <f t="shared" si="299"/>
        <v xml:space="preserve"> </v>
      </c>
      <c r="CE73" s="17">
        <v>0</v>
      </c>
      <c r="CF73" s="17">
        <v>0</v>
      </c>
      <c r="CG73" s="17">
        <v>0</v>
      </c>
      <c r="CH73" s="18" t="str">
        <f t="shared" si="300"/>
        <v xml:space="preserve"> </v>
      </c>
      <c r="CI73" s="18" t="str">
        <f t="shared" si="314"/>
        <v xml:space="preserve"> </v>
      </c>
      <c r="CJ73" s="23">
        <v>0</v>
      </c>
      <c r="CK73" s="23">
        <v>0</v>
      </c>
      <c r="CL73" s="23"/>
      <c r="CM73" s="18" t="str">
        <f t="shared" si="301"/>
        <v xml:space="preserve"> </v>
      </c>
      <c r="CN73" s="18" t="str">
        <f t="shared" si="315"/>
        <v xml:space="preserve"> </v>
      </c>
      <c r="CO73" s="23">
        <v>0</v>
      </c>
      <c r="CP73" s="23">
        <v>0</v>
      </c>
      <c r="CQ73" s="23"/>
      <c r="CR73" s="18" t="str">
        <f t="shared" si="302"/>
        <v xml:space="preserve"> </v>
      </c>
      <c r="CS73" s="18" t="str">
        <f t="shared" si="303"/>
        <v xml:space="preserve"> </v>
      </c>
      <c r="CT73" s="23">
        <v>0</v>
      </c>
      <c r="CU73" s="23">
        <v>0</v>
      </c>
      <c r="CV73" s="23"/>
      <c r="CW73" s="18" t="str">
        <f t="shared" si="316"/>
        <v xml:space="preserve"> </v>
      </c>
      <c r="CX73" s="18" t="str">
        <f t="shared" si="317"/>
        <v xml:space="preserve"> </v>
      </c>
      <c r="CY73" s="23">
        <v>0</v>
      </c>
      <c r="CZ73" s="23">
        <v>0</v>
      </c>
      <c r="DA73" s="23"/>
      <c r="DB73" s="18" t="str">
        <f t="shared" si="304"/>
        <v xml:space="preserve"> </v>
      </c>
      <c r="DC73" s="18" t="str">
        <f t="shared" si="305"/>
        <v xml:space="preserve"> </v>
      </c>
      <c r="DD73" s="23">
        <v>0</v>
      </c>
      <c r="DE73" s="23">
        <v>0</v>
      </c>
      <c r="DF73" s="23"/>
      <c r="DG73" s="18" t="str">
        <f t="shared" si="306"/>
        <v xml:space="preserve"> </v>
      </c>
      <c r="DH73" s="18" t="str">
        <f t="shared" si="307"/>
        <v xml:space="preserve"> </v>
      </c>
      <c r="DI73" s="23">
        <v>0</v>
      </c>
      <c r="DJ73" s="23"/>
      <c r="DK73" s="18" t="str">
        <f t="shared" si="308"/>
        <v xml:space="preserve"> </v>
      </c>
      <c r="DL73" s="23"/>
      <c r="DM73" s="23">
        <v>0</v>
      </c>
      <c r="DN73" s="23"/>
      <c r="DO73" s="18" t="str">
        <f t="shared" si="309"/>
        <v xml:space="preserve"> </v>
      </c>
      <c r="DP73" s="18" t="str">
        <f t="shared" si="310"/>
        <v xml:space="preserve"> </v>
      </c>
      <c r="DQ73" s="23"/>
      <c r="DR73" s="23"/>
      <c r="DS73" s="23"/>
      <c r="DT73" s="18" t="str">
        <f t="shared" si="312"/>
        <v xml:space="preserve"> </v>
      </c>
      <c r="DU73" s="18" t="str">
        <f t="shared" si="270"/>
        <v xml:space="preserve"> </v>
      </c>
    </row>
    <row r="74" spans="1:125" s="39" customFormat="1" ht="18" customHeight="1" outlineLevel="1" x14ac:dyDescent="0.25">
      <c r="A74" s="11">
        <f t="shared" si="318"/>
        <v>59</v>
      </c>
      <c r="B74" s="5" t="s">
        <v>7</v>
      </c>
      <c r="C74" s="17">
        <v>430000</v>
      </c>
      <c r="D74" s="17">
        <v>302437.28999999998</v>
      </c>
      <c r="E74" s="17">
        <v>152657.68</v>
      </c>
      <c r="F74" s="18">
        <f t="shared" si="311"/>
        <v>0.70334253488372089</v>
      </c>
      <c r="G74" s="18">
        <f t="shared" si="271"/>
        <v>1.9811469033198985</v>
      </c>
      <c r="H74" s="10">
        <v>430000</v>
      </c>
      <c r="I74" s="14">
        <v>302437.28999999998</v>
      </c>
      <c r="J74" s="10">
        <v>152657.68</v>
      </c>
      <c r="K74" s="18">
        <f t="shared" si="272"/>
        <v>0.70334253488372089</v>
      </c>
      <c r="L74" s="18">
        <f t="shared" si="273"/>
        <v>1.9811469033198985</v>
      </c>
      <c r="M74" s="23">
        <v>120000</v>
      </c>
      <c r="N74" s="23">
        <v>84015.33</v>
      </c>
      <c r="O74" s="23">
        <v>64667.75</v>
      </c>
      <c r="P74" s="18">
        <f t="shared" si="274"/>
        <v>0.70012775000000005</v>
      </c>
      <c r="Q74" s="18">
        <f t="shared" si="275"/>
        <v>1.2991843693340188</v>
      </c>
      <c r="R74" s="23">
        <v>0</v>
      </c>
      <c r="S74" s="23">
        <v>0</v>
      </c>
      <c r="T74" s="23"/>
      <c r="U74" s="18" t="str">
        <f t="shared" si="276"/>
        <v xml:space="preserve"> </v>
      </c>
      <c r="V74" s="18" t="str">
        <f t="shared" si="313"/>
        <v xml:space="preserve"> </v>
      </c>
      <c r="W74" s="23">
        <v>10000</v>
      </c>
      <c r="X74" s="23">
        <v>93993.09</v>
      </c>
      <c r="Y74" s="23">
        <v>22626.11</v>
      </c>
      <c r="Z74" s="18" t="str">
        <f t="shared" si="278"/>
        <v>СВ.200</v>
      </c>
      <c r="AA74" s="18" t="str">
        <f t="shared" si="279"/>
        <v>св.200</v>
      </c>
      <c r="AB74" s="23">
        <v>70000</v>
      </c>
      <c r="AC74" s="23">
        <v>5237.32</v>
      </c>
      <c r="AD74" s="23">
        <v>4452.09</v>
      </c>
      <c r="AE74" s="18">
        <f t="shared" si="280"/>
        <v>7.4818857142857145E-2</v>
      </c>
      <c r="AF74" s="18">
        <f t="shared" si="281"/>
        <v>1.1763733437554047</v>
      </c>
      <c r="AG74" s="23">
        <v>230000</v>
      </c>
      <c r="AH74" s="23">
        <v>119191.55</v>
      </c>
      <c r="AI74" s="23">
        <v>60911.73</v>
      </c>
      <c r="AJ74" s="18">
        <f t="shared" si="282"/>
        <v>0.51822413043478266</v>
      </c>
      <c r="AK74" s="18">
        <f t="shared" si="283"/>
        <v>1.9567914094707208</v>
      </c>
      <c r="AL74" s="23">
        <v>0</v>
      </c>
      <c r="AM74" s="23">
        <v>0</v>
      </c>
      <c r="AN74" s="23"/>
      <c r="AO74" s="18" t="str">
        <f t="shared" si="203"/>
        <v xml:space="preserve"> </v>
      </c>
      <c r="AP74" s="18" t="str">
        <f t="shared" si="284"/>
        <v xml:space="preserve"> </v>
      </c>
      <c r="AQ74" s="6">
        <v>0</v>
      </c>
      <c r="AR74" s="6">
        <v>0</v>
      </c>
      <c r="AS74" s="6">
        <v>0</v>
      </c>
      <c r="AT74" s="18" t="str">
        <f t="shared" si="285"/>
        <v xml:space="preserve"> </v>
      </c>
      <c r="AU74" s="18" t="str">
        <f t="shared" si="286"/>
        <v xml:space="preserve"> </v>
      </c>
      <c r="AV74" s="23">
        <v>0</v>
      </c>
      <c r="AW74" s="23">
        <v>0</v>
      </c>
      <c r="AX74" s="23"/>
      <c r="AY74" s="18" t="str">
        <f t="shared" si="287"/>
        <v xml:space="preserve"> </v>
      </c>
      <c r="AZ74" s="18" t="str">
        <f t="shared" si="288"/>
        <v xml:space="preserve"> </v>
      </c>
      <c r="BA74" s="23">
        <v>0</v>
      </c>
      <c r="BB74" s="23">
        <v>0</v>
      </c>
      <c r="BC74" s="23"/>
      <c r="BD74" s="18" t="str">
        <f t="shared" si="289"/>
        <v xml:space="preserve"> </v>
      </c>
      <c r="BE74" s="18" t="str">
        <f t="shared" si="290"/>
        <v xml:space="preserve"> </v>
      </c>
      <c r="BF74" s="23">
        <v>0</v>
      </c>
      <c r="BG74" s="23">
        <v>0</v>
      </c>
      <c r="BH74" s="23"/>
      <c r="BI74" s="18" t="str">
        <f t="shared" si="291"/>
        <v xml:space="preserve"> </v>
      </c>
      <c r="BJ74" s="18" t="str">
        <f t="shared" si="292"/>
        <v xml:space="preserve"> </v>
      </c>
      <c r="BK74" s="23">
        <v>0</v>
      </c>
      <c r="BL74" s="23">
        <v>0</v>
      </c>
      <c r="BM74" s="23"/>
      <c r="BN74" s="18" t="str">
        <f t="shared" si="293"/>
        <v xml:space="preserve"> </v>
      </c>
      <c r="BO74" s="18" t="str">
        <f t="shared" si="294"/>
        <v xml:space="preserve"> </v>
      </c>
      <c r="BP74" s="23">
        <v>0</v>
      </c>
      <c r="BQ74" s="23">
        <v>0</v>
      </c>
      <c r="BR74" s="23"/>
      <c r="BS74" s="18" t="str">
        <f t="shared" si="295"/>
        <v xml:space="preserve"> </v>
      </c>
      <c r="BT74" s="18" t="str">
        <f t="shared" si="296"/>
        <v xml:space="preserve"> </v>
      </c>
      <c r="BU74" s="23">
        <v>0</v>
      </c>
      <c r="BV74" s="23">
        <v>0</v>
      </c>
      <c r="BW74" s="23"/>
      <c r="BX74" s="18" t="str">
        <f t="shared" si="297"/>
        <v xml:space="preserve"> </v>
      </c>
      <c r="BY74" s="18" t="str">
        <f t="shared" si="298"/>
        <v xml:space="preserve"> </v>
      </c>
      <c r="BZ74" s="23">
        <v>0</v>
      </c>
      <c r="CA74" s="23">
        <v>0</v>
      </c>
      <c r="CB74" s="23"/>
      <c r="CC74" s="18" t="str">
        <f t="shared" si="201"/>
        <v xml:space="preserve"> </v>
      </c>
      <c r="CD74" s="18" t="str">
        <f t="shared" si="299"/>
        <v xml:space="preserve"> </v>
      </c>
      <c r="CE74" s="17">
        <v>0</v>
      </c>
      <c r="CF74" s="17">
        <v>0</v>
      </c>
      <c r="CG74" s="17">
        <v>0</v>
      </c>
      <c r="CH74" s="18" t="str">
        <f t="shared" si="300"/>
        <v xml:space="preserve"> </v>
      </c>
      <c r="CI74" s="18" t="str">
        <f t="shared" si="314"/>
        <v xml:space="preserve"> </v>
      </c>
      <c r="CJ74" s="23">
        <v>0</v>
      </c>
      <c r="CK74" s="23">
        <v>0</v>
      </c>
      <c r="CL74" s="23"/>
      <c r="CM74" s="18" t="str">
        <f t="shared" si="301"/>
        <v xml:space="preserve"> </v>
      </c>
      <c r="CN74" s="18" t="str">
        <f t="shared" si="315"/>
        <v xml:space="preserve"> </v>
      </c>
      <c r="CO74" s="23">
        <v>0</v>
      </c>
      <c r="CP74" s="23">
        <v>0</v>
      </c>
      <c r="CQ74" s="23"/>
      <c r="CR74" s="18" t="str">
        <f t="shared" si="302"/>
        <v xml:space="preserve"> </v>
      </c>
      <c r="CS74" s="18" t="str">
        <f t="shared" si="303"/>
        <v xml:space="preserve"> </v>
      </c>
      <c r="CT74" s="23">
        <v>0</v>
      </c>
      <c r="CU74" s="23">
        <v>0</v>
      </c>
      <c r="CV74" s="23"/>
      <c r="CW74" s="18" t="str">
        <f t="shared" si="316"/>
        <v xml:space="preserve"> </v>
      </c>
      <c r="CX74" s="18" t="str">
        <f t="shared" si="317"/>
        <v xml:space="preserve"> </v>
      </c>
      <c r="CY74" s="23">
        <v>0</v>
      </c>
      <c r="CZ74" s="23">
        <v>0</v>
      </c>
      <c r="DA74" s="23"/>
      <c r="DB74" s="18" t="str">
        <f t="shared" si="304"/>
        <v xml:space="preserve"> </v>
      </c>
      <c r="DC74" s="18" t="str">
        <f t="shared" si="305"/>
        <v xml:space="preserve"> </v>
      </c>
      <c r="DD74" s="23">
        <v>0</v>
      </c>
      <c r="DE74" s="23">
        <v>0</v>
      </c>
      <c r="DF74" s="23"/>
      <c r="DG74" s="18" t="str">
        <f t="shared" si="306"/>
        <v xml:space="preserve"> </v>
      </c>
      <c r="DH74" s="18" t="str">
        <f t="shared" si="307"/>
        <v xml:space="preserve"> </v>
      </c>
      <c r="DI74" s="23">
        <v>0</v>
      </c>
      <c r="DJ74" s="23"/>
      <c r="DK74" s="18" t="str">
        <f t="shared" si="308"/>
        <v xml:space="preserve"> </v>
      </c>
      <c r="DL74" s="23"/>
      <c r="DM74" s="23">
        <v>0</v>
      </c>
      <c r="DN74" s="23"/>
      <c r="DO74" s="18" t="str">
        <f t="shared" si="309"/>
        <v xml:space="preserve"> </v>
      </c>
      <c r="DP74" s="18" t="str">
        <f t="shared" si="310"/>
        <v xml:space="preserve"> </v>
      </c>
      <c r="DQ74" s="23"/>
      <c r="DR74" s="23"/>
      <c r="DS74" s="23"/>
      <c r="DT74" s="18" t="str">
        <f t="shared" si="312"/>
        <v xml:space="preserve"> </v>
      </c>
      <c r="DU74" s="18" t="str">
        <f t="shared" si="270"/>
        <v xml:space="preserve"> </v>
      </c>
    </row>
    <row r="75" spans="1:125" s="38" customFormat="1" ht="32.1" customHeight="1" x14ac:dyDescent="0.25">
      <c r="A75" s="12"/>
      <c r="B75" s="4" t="s">
        <v>131</v>
      </c>
      <c r="C75" s="20">
        <v>44515533.850000001</v>
      </c>
      <c r="D75" s="20">
        <v>18597797.82</v>
      </c>
      <c r="E75" s="20">
        <v>17461234.41</v>
      </c>
      <c r="F75" s="16">
        <f t="shared" si="311"/>
        <v>0.41778220345884942</v>
      </c>
      <c r="G75" s="16">
        <f t="shared" si="271"/>
        <v>1.065090667893966</v>
      </c>
      <c r="H75" s="15">
        <v>38335683.960000001</v>
      </c>
      <c r="I75" s="15">
        <v>14516796.060000001</v>
      </c>
      <c r="J75" s="15">
        <v>15441248.869999999</v>
      </c>
      <c r="K75" s="16">
        <f t="shared" si="272"/>
        <v>0.37867580698826275</v>
      </c>
      <c r="L75" s="16">
        <f t="shared" si="273"/>
        <v>0.94013095587131745</v>
      </c>
      <c r="M75" s="15">
        <v>31466130.059999999</v>
      </c>
      <c r="N75" s="15">
        <v>12849265.68</v>
      </c>
      <c r="O75" s="15">
        <v>13624836.67</v>
      </c>
      <c r="P75" s="16">
        <f t="shared" si="274"/>
        <v>0.40835227133107455</v>
      </c>
      <c r="Q75" s="16">
        <f t="shared" si="275"/>
        <v>0.94307667616245994</v>
      </c>
      <c r="R75" s="15">
        <v>1304620</v>
      </c>
      <c r="S75" s="15">
        <v>710945.75</v>
      </c>
      <c r="T75" s="15">
        <v>682926.93</v>
      </c>
      <c r="U75" s="16">
        <f t="shared" si="276"/>
        <v>0.54494469653998867</v>
      </c>
      <c r="V75" s="16">
        <f t="shared" si="277"/>
        <v>1.0410275518055789</v>
      </c>
      <c r="W75" s="15">
        <v>11328.6</v>
      </c>
      <c r="X75" s="15">
        <v>22005.599999999999</v>
      </c>
      <c r="Y75" s="15">
        <v>32377.800000000003</v>
      </c>
      <c r="Z75" s="16">
        <f t="shared" si="278"/>
        <v>1.9424818600709706</v>
      </c>
      <c r="AA75" s="16">
        <f t="shared" si="279"/>
        <v>0.67965087189370488</v>
      </c>
      <c r="AB75" s="15">
        <v>999656.9</v>
      </c>
      <c r="AC75" s="15">
        <v>-113231.92</v>
      </c>
      <c r="AD75" s="15">
        <v>-139008.5</v>
      </c>
      <c r="AE75" s="16" t="str">
        <f t="shared" si="280"/>
        <v xml:space="preserve"> </v>
      </c>
      <c r="AF75" s="16">
        <f t="shared" si="281"/>
        <v>0.81456831776474103</v>
      </c>
      <c r="AG75" s="15">
        <v>4553948.4000000004</v>
      </c>
      <c r="AH75" s="15">
        <v>1047810.95</v>
      </c>
      <c r="AI75" s="15">
        <v>1240115.97</v>
      </c>
      <c r="AJ75" s="16">
        <f t="shared" si="282"/>
        <v>0.23008845466935898</v>
      </c>
      <c r="AK75" s="16">
        <f t="shared" si="283"/>
        <v>0.84492980926614469</v>
      </c>
      <c r="AL75" s="15">
        <v>0</v>
      </c>
      <c r="AM75" s="15">
        <v>0</v>
      </c>
      <c r="AN75" s="15">
        <v>0</v>
      </c>
      <c r="AO75" s="16" t="str">
        <f t="shared" si="203"/>
        <v xml:space="preserve"> </v>
      </c>
      <c r="AP75" s="16" t="str">
        <f t="shared" si="284"/>
        <v xml:space="preserve"> </v>
      </c>
      <c r="AQ75" s="15">
        <v>6179849.8899999997</v>
      </c>
      <c r="AR75" s="15">
        <v>4081001.7600000002</v>
      </c>
      <c r="AS75" s="15">
        <v>2019985.5399999998</v>
      </c>
      <c r="AT75" s="16">
        <f t="shared" si="285"/>
        <v>0.66037231205303604</v>
      </c>
      <c r="AU75" s="16" t="str">
        <f t="shared" si="286"/>
        <v>св.200</v>
      </c>
      <c r="AV75" s="15">
        <v>947000</v>
      </c>
      <c r="AW75" s="15">
        <v>245651.58000000002</v>
      </c>
      <c r="AX75" s="15">
        <v>137135.21</v>
      </c>
      <c r="AY75" s="16">
        <f t="shared" si="287"/>
        <v>0.259399767687434</v>
      </c>
      <c r="AZ75" s="16">
        <f t="shared" si="288"/>
        <v>1.7913093216541545</v>
      </c>
      <c r="BA75" s="15">
        <v>40000</v>
      </c>
      <c r="BB75" s="15">
        <v>31736.84</v>
      </c>
      <c r="BC75" s="15">
        <v>18304.37</v>
      </c>
      <c r="BD75" s="16">
        <f t="shared" si="289"/>
        <v>0.79342100000000004</v>
      </c>
      <c r="BE75" s="16">
        <f t="shared" si="290"/>
        <v>1.7338395148262411</v>
      </c>
      <c r="BF75" s="15">
        <v>18204</v>
      </c>
      <c r="BG75" s="15">
        <v>9102</v>
      </c>
      <c r="BH75" s="15">
        <v>9102</v>
      </c>
      <c r="BI75" s="16">
        <f t="shared" si="291"/>
        <v>0.5</v>
      </c>
      <c r="BJ75" s="16">
        <f t="shared" si="292"/>
        <v>1</v>
      </c>
      <c r="BK75" s="15">
        <v>0</v>
      </c>
      <c r="BL75" s="15">
        <v>0</v>
      </c>
      <c r="BM75" s="15">
        <v>0</v>
      </c>
      <c r="BN75" s="16" t="str">
        <f t="shared" si="293"/>
        <v xml:space="preserve"> </v>
      </c>
      <c r="BO75" s="16" t="str">
        <f t="shared" si="294"/>
        <v xml:space="preserve"> </v>
      </c>
      <c r="BP75" s="15">
        <v>90000</v>
      </c>
      <c r="BQ75" s="15">
        <v>53031.19</v>
      </c>
      <c r="BR75" s="15">
        <v>43477.07</v>
      </c>
      <c r="BS75" s="16">
        <f t="shared" si="295"/>
        <v>0.58923544444444442</v>
      </c>
      <c r="BT75" s="16">
        <f t="shared" si="296"/>
        <v>1.2197507789738362</v>
      </c>
      <c r="BU75" s="15">
        <v>662339.69999999995</v>
      </c>
      <c r="BV75" s="15">
        <v>301508.14</v>
      </c>
      <c r="BW75" s="15">
        <v>343393.55</v>
      </c>
      <c r="BX75" s="16">
        <f t="shared" si="297"/>
        <v>0.45521677169585339</v>
      </c>
      <c r="BY75" s="16">
        <f t="shared" si="298"/>
        <v>0.87802505317877988</v>
      </c>
      <c r="BZ75" s="15">
        <v>0</v>
      </c>
      <c r="CA75" s="15">
        <v>0</v>
      </c>
      <c r="CB75" s="15">
        <v>383762.5</v>
      </c>
      <c r="CC75" s="16" t="str">
        <f t="shared" si="201"/>
        <v xml:space="preserve"> </v>
      </c>
      <c r="CD75" s="16">
        <f t="shared" si="299"/>
        <v>0</v>
      </c>
      <c r="CE75" s="20">
        <v>4149757.9</v>
      </c>
      <c r="CF75" s="20">
        <v>3313169.6</v>
      </c>
      <c r="CG75" s="20">
        <v>1084795.49</v>
      </c>
      <c r="CH75" s="16">
        <f t="shared" si="300"/>
        <v>0.79840069706235151</v>
      </c>
      <c r="CI75" s="16" t="str">
        <f t="shared" si="314"/>
        <v>св.200</v>
      </c>
      <c r="CJ75" s="15">
        <v>70000</v>
      </c>
      <c r="CK75" s="15">
        <v>43350.7</v>
      </c>
      <c r="CL75" s="15">
        <v>58258.49</v>
      </c>
      <c r="CM75" s="16">
        <f t="shared" si="301"/>
        <v>0.61929571428571428</v>
      </c>
      <c r="CN75" s="16">
        <f t="shared" si="315"/>
        <v>0.74410957098270136</v>
      </c>
      <c r="CO75" s="15">
        <v>4079757.9</v>
      </c>
      <c r="CP75" s="15">
        <v>3269818.9</v>
      </c>
      <c r="CQ75" s="15">
        <v>1026537</v>
      </c>
      <c r="CR75" s="16">
        <f t="shared" si="302"/>
        <v>0.80147375901888684</v>
      </c>
      <c r="CS75" s="16" t="str">
        <f t="shared" si="303"/>
        <v>св.200</v>
      </c>
      <c r="CT75" s="15">
        <v>0</v>
      </c>
      <c r="CU75" s="15">
        <v>0</v>
      </c>
      <c r="CV75" s="15">
        <v>0</v>
      </c>
      <c r="CW75" s="30" t="str">
        <f t="shared" si="316"/>
        <v xml:space="preserve"> </v>
      </c>
      <c r="CX75" s="30" t="str">
        <f t="shared" si="317"/>
        <v xml:space="preserve"> </v>
      </c>
      <c r="CY75" s="15">
        <v>0</v>
      </c>
      <c r="CZ75" s="15">
        <v>0</v>
      </c>
      <c r="DA75" s="15">
        <v>0</v>
      </c>
      <c r="DB75" s="16" t="str">
        <f t="shared" si="304"/>
        <v xml:space="preserve"> </v>
      </c>
      <c r="DC75" s="16" t="str">
        <f t="shared" si="305"/>
        <v xml:space="preserve"> </v>
      </c>
      <c r="DD75" s="15">
        <v>0</v>
      </c>
      <c r="DE75" s="15">
        <v>3978.41</v>
      </c>
      <c r="DF75" s="15">
        <v>15.35</v>
      </c>
      <c r="DG75" s="16" t="str">
        <f t="shared" si="306"/>
        <v xml:space="preserve"> </v>
      </c>
      <c r="DH75" s="16" t="str">
        <f t="shared" si="307"/>
        <v>св.200</v>
      </c>
      <c r="DI75" s="15">
        <v>0</v>
      </c>
      <c r="DJ75" s="15">
        <v>0</v>
      </c>
      <c r="DK75" s="16" t="str">
        <f t="shared" si="308"/>
        <v xml:space="preserve"> </v>
      </c>
      <c r="DL75" s="15">
        <f>SUM(DL76:DL79)</f>
        <v>0</v>
      </c>
      <c r="DM75" s="15">
        <v>0</v>
      </c>
      <c r="DN75" s="15">
        <v>0</v>
      </c>
      <c r="DO75" s="16" t="str">
        <f t="shared" si="309"/>
        <v xml:space="preserve"> </v>
      </c>
      <c r="DP75" s="16" t="str">
        <f t="shared" si="310"/>
        <v xml:space="preserve"> </v>
      </c>
      <c r="DQ75" s="15">
        <f>DQ76+DQ77+DQ78+DQ79</f>
        <v>272548.28999999998</v>
      </c>
      <c r="DR75" s="15">
        <f>DR76+DR77+DR78+DR79</f>
        <v>122824</v>
      </c>
      <c r="DS75" s="15">
        <v>0</v>
      </c>
      <c r="DT75" s="16">
        <f t="shared" si="312"/>
        <v>0.45065041501452829</v>
      </c>
      <c r="DU75" s="16" t="str">
        <f t="shared" si="270"/>
        <v xml:space="preserve"> </v>
      </c>
    </row>
    <row r="76" spans="1:125" s="39" customFormat="1" ht="15.75" customHeight="1" outlineLevel="1" x14ac:dyDescent="0.25">
      <c r="A76" s="11">
        <v>60</v>
      </c>
      <c r="B76" s="5" t="s">
        <v>80</v>
      </c>
      <c r="C76" s="17">
        <v>35622834.469999999</v>
      </c>
      <c r="D76" s="17">
        <v>13796705.23</v>
      </c>
      <c r="E76" s="17">
        <v>15245699.16</v>
      </c>
      <c r="F76" s="18">
        <f t="shared" si="311"/>
        <v>0.38729947897938849</v>
      </c>
      <c r="G76" s="18">
        <f t="shared" si="271"/>
        <v>0.90495720040169025</v>
      </c>
      <c r="H76" s="10">
        <v>34230027.060000002</v>
      </c>
      <c r="I76" s="14">
        <v>13377233.84</v>
      </c>
      <c r="J76" s="10">
        <v>14293398.59</v>
      </c>
      <c r="K76" s="18">
        <f t="shared" si="272"/>
        <v>0.39080406850253885</v>
      </c>
      <c r="L76" s="18">
        <f t="shared" si="273"/>
        <v>0.93590294538900143</v>
      </c>
      <c r="M76" s="23">
        <v>30325407.059999999</v>
      </c>
      <c r="N76" s="23">
        <v>12177094.85</v>
      </c>
      <c r="O76" s="23">
        <v>13083357.189999999</v>
      </c>
      <c r="P76" s="18">
        <f t="shared" si="274"/>
        <v>0.40154761404874612</v>
      </c>
      <c r="Q76" s="18">
        <f t="shared" si="275"/>
        <v>0.93073166719833322</v>
      </c>
      <c r="R76" s="23">
        <v>1304620</v>
      </c>
      <c r="S76" s="23">
        <v>710945.75</v>
      </c>
      <c r="T76" s="23">
        <v>682926.93</v>
      </c>
      <c r="U76" s="18">
        <f t="shared" si="276"/>
        <v>0.54494469653998867</v>
      </c>
      <c r="V76" s="18">
        <f t="shared" si="277"/>
        <v>1.0410275518055789</v>
      </c>
      <c r="W76" s="23">
        <v>0</v>
      </c>
      <c r="X76" s="23">
        <v>10677</v>
      </c>
      <c r="Y76" s="23"/>
      <c r="Z76" s="18" t="str">
        <f t="shared" si="278"/>
        <v xml:space="preserve"> </v>
      </c>
      <c r="AA76" s="18" t="str">
        <f t="shared" si="279"/>
        <v xml:space="preserve"> </v>
      </c>
      <c r="AB76" s="23">
        <v>750000</v>
      </c>
      <c r="AC76" s="23">
        <v>-127894.64</v>
      </c>
      <c r="AD76" s="23">
        <v>-137713.94</v>
      </c>
      <c r="AE76" s="18" t="str">
        <f t="shared" si="280"/>
        <v xml:space="preserve"> </v>
      </c>
      <c r="AF76" s="18">
        <f t="shared" si="281"/>
        <v>0.92869785005061944</v>
      </c>
      <c r="AG76" s="23">
        <v>1850000</v>
      </c>
      <c r="AH76" s="23">
        <v>606410.88</v>
      </c>
      <c r="AI76" s="23">
        <v>664828.41</v>
      </c>
      <c r="AJ76" s="18">
        <f t="shared" si="282"/>
        <v>0.32778966486486488</v>
      </c>
      <c r="AK76" s="18">
        <f t="shared" si="283"/>
        <v>0.91213141748861182</v>
      </c>
      <c r="AL76" s="23">
        <v>0</v>
      </c>
      <c r="AM76" s="23">
        <v>0</v>
      </c>
      <c r="AN76" s="23"/>
      <c r="AO76" s="18" t="str">
        <f t="shared" si="203"/>
        <v xml:space="preserve"> </v>
      </c>
      <c r="AP76" s="18" t="str">
        <f t="shared" si="284"/>
        <v xml:space="preserve"> </v>
      </c>
      <c r="AQ76" s="6">
        <v>1392807.41</v>
      </c>
      <c r="AR76" s="6">
        <v>419471.39</v>
      </c>
      <c r="AS76" s="6">
        <v>952300.57</v>
      </c>
      <c r="AT76" s="18">
        <f t="shared" si="285"/>
        <v>0.30116970012386712</v>
      </c>
      <c r="AU76" s="18">
        <f t="shared" si="286"/>
        <v>0.44048213685307364</v>
      </c>
      <c r="AV76" s="23">
        <v>500000</v>
      </c>
      <c r="AW76" s="23">
        <v>67290.06</v>
      </c>
      <c r="AX76" s="23">
        <v>123416.16</v>
      </c>
      <c r="AY76" s="18">
        <f t="shared" si="287"/>
        <v>0.13458012</v>
      </c>
      <c r="AZ76" s="18">
        <f t="shared" si="288"/>
        <v>0.54522892301948134</v>
      </c>
      <c r="BA76" s="23">
        <v>0</v>
      </c>
      <c r="BB76" s="23">
        <v>0</v>
      </c>
      <c r="BC76" s="23"/>
      <c r="BD76" s="18" t="str">
        <f t="shared" si="289"/>
        <v xml:space="preserve"> </v>
      </c>
      <c r="BE76" s="18" t="str">
        <f t="shared" si="290"/>
        <v xml:space="preserve"> </v>
      </c>
      <c r="BF76" s="23">
        <v>0</v>
      </c>
      <c r="BG76" s="23">
        <v>0</v>
      </c>
      <c r="BH76" s="23"/>
      <c r="BI76" s="18" t="str">
        <f t="shared" si="291"/>
        <v xml:space="preserve"> </v>
      </c>
      <c r="BJ76" s="18" t="str">
        <f t="shared" si="292"/>
        <v xml:space="preserve"> </v>
      </c>
      <c r="BK76" s="23">
        <v>0</v>
      </c>
      <c r="BL76" s="23">
        <v>0</v>
      </c>
      <c r="BM76" s="23"/>
      <c r="BN76" s="18" t="str">
        <f t="shared" si="293"/>
        <v xml:space="preserve"> </v>
      </c>
      <c r="BO76" s="18" t="str">
        <f t="shared" si="294"/>
        <v xml:space="preserve"> </v>
      </c>
      <c r="BP76" s="23">
        <v>90000</v>
      </c>
      <c r="BQ76" s="23">
        <v>53031.19</v>
      </c>
      <c r="BR76" s="23">
        <v>43477.07</v>
      </c>
      <c r="BS76" s="18">
        <f t="shared" si="295"/>
        <v>0.58923544444444442</v>
      </c>
      <c r="BT76" s="18">
        <f>IF(BR76=0," ",IF(BQ76/BR76*100&gt;200,"св.200",BQ76/BR76))</f>
        <v>1.2197507789738362</v>
      </c>
      <c r="BU76" s="23">
        <v>605000</v>
      </c>
      <c r="BV76" s="23">
        <v>251821.03</v>
      </c>
      <c r="BW76" s="23">
        <v>343371</v>
      </c>
      <c r="BX76" s="18">
        <f>IF(BV76&lt;=0," ",IF(BU76&lt;=0," ",IF(BV76/BU76*100&gt;200,"СВ.200",BV76/BU76)))</f>
        <v>0.4162331074380165</v>
      </c>
      <c r="BY76" s="18">
        <f>IF(BW76=0," ",IF(BV76/BW76*100&gt;200,"св.200",BV76/BW76))</f>
        <v>0.73337885261131541</v>
      </c>
      <c r="BZ76" s="23">
        <v>0</v>
      </c>
      <c r="CA76" s="23">
        <v>0</v>
      </c>
      <c r="CB76" s="23">
        <v>383762.5</v>
      </c>
      <c r="CC76" s="18" t="str">
        <f t="shared" si="201"/>
        <v xml:space="preserve"> </v>
      </c>
      <c r="CD76" s="18">
        <f t="shared" si="299"/>
        <v>0</v>
      </c>
      <c r="CE76" s="17">
        <v>70000</v>
      </c>
      <c r="CF76" s="17">
        <v>43350.7</v>
      </c>
      <c r="CG76" s="17">
        <v>58258.49</v>
      </c>
      <c r="CH76" s="18">
        <f t="shared" si="300"/>
        <v>0.61929571428571428</v>
      </c>
      <c r="CI76" s="18">
        <f t="shared" si="314"/>
        <v>0.74410957098270136</v>
      </c>
      <c r="CJ76" s="23">
        <v>70000</v>
      </c>
      <c r="CK76" s="23">
        <v>43350.7</v>
      </c>
      <c r="CL76" s="23">
        <v>58258.49</v>
      </c>
      <c r="CM76" s="18">
        <f t="shared" si="301"/>
        <v>0.61929571428571428</v>
      </c>
      <c r="CN76" s="18">
        <f t="shared" si="315"/>
        <v>0.74410957098270136</v>
      </c>
      <c r="CO76" s="23">
        <v>0</v>
      </c>
      <c r="CP76" s="23">
        <v>0</v>
      </c>
      <c r="CQ76" s="23"/>
      <c r="CR76" s="18" t="str">
        <f t="shared" si="302"/>
        <v xml:space="preserve"> </v>
      </c>
      <c r="CS76" s="18" t="str">
        <f t="shared" si="303"/>
        <v xml:space="preserve"> </v>
      </c>
      <c r="CT76" s="23">
        <v>0</v>
      </c>
      <c r="CU76" s="23">
        <v>0</v>
      </c>
      <c r="CV76" s="23"/>
      <c r="CW76" s="18" t="str">
        <f t="shared" si="316"/>
        <v xml:space="preserve"> </v>
      </c>
      <c r="CX76" s="18" t="str">
        <f t="shared" si="317"/>
        <v xml:space="preserve"> </v>
      </c>
      <c r="CY76" s="23">
        <v>0</v>
      </c>
      <c r="CZ76" s="23">
        <v>0</v>
      </c>
      <c r="DA76" s="23"/>
      <c r="DB76" s="18" t="str">
        <f t="shared" si="304"/>
        <v xml:space="preserve"> </v>
      </c>
      <c r="DC76" s="18" t="str">
        <f t="shared" si="305"/>
        <v xml:space="preserve"> </v>
      </c>
      <c r="DD76" s="23">
        <v>0</v>
      </c>
      <c r="DE76" s="23">
        <v>3978.41</v>
      </c>
      <c r="DF76" s="23">
        <v>15.35</v>
      </c>
      <c r="DG76" s="18" t="str">
        <f t="shared" si="306"/>
        <v xml:space="preserve"> </v>
      </c>
      <c r="DH76" s="18" t="str">
        <f t="shared" si="307"/>
        <v>св.200</v>
      </c>
      <c r="DI76" s="23">
        <v>0</v>
      </c>
      <c r="DJ76" s="23"/>
      <c r="DK76" s="18" t="str">
        <f t="shared" si="308"/>
        <v xml:space="preserve"> </v>
      </c>
      <c r="DL76" s="23"/>
      <c r="DM76" s="23">
        <v>0</v>
      </c>
      <c r="DN76" s="23"/>
      <c r="DO76" s="18" t="str">
        <f t="shared" si="309"/>
        <v xml:space="preserve"> </v>
      </c>
      <c r="DP76" s="18" t="str">
        <f t="shared" si="310"/>
        <v xml:space="preserve"> </v>
      </c>
      <c r="DQ76" s="23">
        <v>127807.41</v>
      </c>
      <c r="DR76" s="23">
        <v>0</v>
      </c>
      <c r="DS76" s="23"/>
      <c r="DT76" s="18" t="str">
        <f t="shared" si="312"/>
        <v xml:space="preserve"> </v>
      </c>
      <c r="DU76" s="18" t="str">
        <f t="shared" si="270"/>
        <v xml:space="preserve"> </v>
      </c>
    </row>
    <row r="77" spans="1:125" s="39" customFormat="1" ht="15.75" customHeight="1" outlineLevel="1" x14ac:dyDescent="0.25">
      <c r="A77" s="11">
        <v>61</v>
      </c>
      <c r="B77" s="5" t="s">
        <v>59</v>
      </c>
      <c r="C77" s="17">
        <v>2329853</v>
      </c>
      <c r="D77" s="17">
        <v>1087310.6399999999</v>
      </c>
      <c r="E77" s="17">
        <v>1201534.17</v>
      </c>
      <c r="F77" s="18">
        <f t="shared" si="311"/>
        <v>0.46668637034181981</v>
      </c>
      <c r="G77" s="18">
        <f t="shared" ref="G77:G79" si="321">IF(E77=0," ",IF(D77/E77*100&gt;200,"св.200",D77/E77))</f>
        <v>0.90493526288977699</v>
      </c>
      <c r="H77" s="10">
        <v>1780000</v>
      </c>
      <c r="I77" s="14">
        <v>659145.68999999994</v>
      </c>
      <c r="J77" s="10">
        <v>359975.61</v>
      </c>
      <c r="K77" s="18">
        <f t="shared" ref="K77:K79" si="322">IF(I77&lt;=0," ",IF(I77/H77*100&gt;200,"СВ.200",I77/H77))</f>
        <v>0.37030656741573031</v>
      </c>
      <c r="L77" s="18">
        <f t="shared" ref="L77:L79" si="323">IF(J77=0," ",IF(I77/J77*100&gt;200,"св.200",I77/J77))</f>
        <v>1.8310843059617288</v>
      </c>
      <c r="M77" s="23">
        <v>800000</v>
      </c>
      <c r="N77" s="23">
        <v>499802.22</v>
      </c>
      <c r="O77" s="23">
        <v>56819.74</v>
      </c>
      <c r="P77" s="18">
        <f t="shared" ref="P77:P79" si="324">IF(N77&lt;=0," ",IF(M77&lt;=0," ",IF(N77/M77*100&gt;200,"СВ.200",N77/M77)))</f>
        <v>0.62475277499999993</v>
      </c>
      <c r="Q77" s="18" t="str">
        <f t="shared" ref="Q77:Q79" si="325">IF(O77=0," ",IF(N77/O77*100&gt;200,"св.200",N77/O77))</f>
        <v>св.200</v>
      </c>
      <c r="R77" s="23">
        <v>0</v>
      </c>
      <c r="S77" s="23">
        <v>0</v>
      </c>
      <c r="T77" s="23"/>
      <c r="U77" s="18" t="str">
        <f t="shared" ref="U77:U79" si="326">IF(S77&lt;=0," ",IF(R77&lt;=0," ",IF(S77/R77*100&gt;200,"СВ.200",S77/R77)))</f>
        <v xml:space="preserve"> </v>
      </c>
      <c r="V77" s="18" t="str">
        <f t="shared" ref="V77:V79" si="327">IF(S77=0," ",IF(S77/T77*100&gt;200,"св.200",S77/T77))</f>
        <v xml:space="preserve"> </v>
      </c>
      <c r="W77" s="23">
        <v>0</v>
      </c>
      <c r="X77" s="23">
        <v>0</v>
      </c>
      <c r="Y77" s="23">
        <v>33877.800000000003</v>
      </c>
      <c r="Z77" s="18" t="str">
        <f t="shared" ref="Z77:Z79" si="328">IF(X77&lt;=0," ",IF(W77&lt;=0," ",IF(X77/W77*100&gt;200,"СВ.200",X77/W77)))</f>
        <v xml:space="preserve"> </v>
      </c>
      <c r="AA77" s="18" t="str">
        <f>IF(X77=0," ",IF(X77/Y77*100&gt;200,"св.200",X77/Y77))</f>
        <v xml:space="preserve"> </v>
      </c>
      <c r="AB77" s="23">
        <v>97000</v>
      </c>
      <c r="AC77" s="23">
        <v>11186.36</v>
      </c>
      <c r="AD77" s="23">
        <v>8919.89</v>
      </c>
      <c r="AE77" s="18">
        <f t="shared" ref="AE77" si="329">IF(AC77&lt;=0," ",IF(AB77&lt;=0," ",IF(AC77/AB77*100&gt;200,"СВ.200",AC77/AB77)))</f>
        <v>0.11532329896907217</v>
      </c>
      <c r="AF77" s="18">
        <f t="shared" ref="AF77" si="330">IF(AD77=0," ",IF(AC77/AD77*100&gt;200,"св.200",AC77/AD77))</f>
        <v>1.2540916984402275</v>
      </c>
      <c r="AG77" s="23">
        <v>883000</v>
      </c>
      <c r="AH77" s="23">
        <v>148157.10999999999</v>
      </c>
      <c r="AI77" s="23">
        <v>260358.18</v>
      </c>
      <c r="AJ77" s="18">
        <f t="shared" ref="AJ77:AJ79" si="331">IF(AH77&lt;=0," ",IF(AG77&lt;=0," ",IF(AH77/AG77*100&gt;200,"СВ.200",AH77/AG77)))</f>
        <v>0.16778834654586636</v>
      </c>
      <c r="AK77" s="18">
        <f t="shared" ref="AK77:AK79" si="332">IF(AI77=0," ",IF(AH77/AI77*100&gt;200,"св.200",AH77/AI77))</f>
        <v>0.56905110490478916</v>
      </c>
      <c r="AL77" s="23">
        <v>0</v>
      </c>
      <c r="AM77" s="23">
        <v>0</v>
      </c>
      <c r="AN77" s="23"/>
      <c r="AO77" s="18" t="str">
        <f t="shared" ref="AO77:AO79" si="333">IF(AM77&lt;=0," ",IF(AL77&lt;=0," ",IF(AM77/AL77*100&gt;200,"СВ.200",AM77/AL77)))</f>
        <v xml:space="preserve"> </v>
      </c>
      <c r="AP77" s="18" t="str">
        <f t="shared" ref="AP77:AP79" si="334">IF(AN77=0," ",IF(AM77/AN77*100&gt;200,"св.200",AM77/AN77))</f>
        <v xml:space="preserve"> </v>
      </c>
      <c r="AQ77" s="6">
        <v>549853</v>
      </c>
      <c r="AR77" s="6">
        <v>428164.95</v>
      </c>
      <c r="AS77" s="6">
        <v>841558.56</v>
      </c>
      <c r="AT77" s="18">
        <f>IF(AR77&lt;=0," ",IF(AQ77&lt;=0," ",IF(AR77/AQ77*100&gt;200,"СВ.200",AR77/AQ77)))</f>
        <v>0.7786898498325916</v>
      </c>
      <c r="AU77" s="18">
        <f>IF(AS77=0," ",IF(AR77/AS77*100&gt;200,"св.200",AR77/AS77))</f>
        <v>0.50877618070927821</v>
      </c>
      <c r="AV77" s="23">
        <v>7000</v>
      </c>
      <c r="AW77" s="23">
        <v>540.95000000000005</v>
      </c>
      <c r="AX77" s="23">
        <v>8248.64</v>
      </c>
      <c r="AY77" s="18">
        <f t="shared" ref="AY77:AY79" si="335">IF(AW77&lt;=0," ",IF(AV77&lt;=0," ",IF(AW77/AV77*100&gt;200,"СВ.200",AW77/AV77)))</f>
        <v>7.7278571428571433E-2</v>
      </c>
      <c r="AZ77" s="18">
        <f t="shared" ref="AZ77:AZ79" si="336">IF(AX77=0," ",IF(AW77/AX77*100&gt;200,"св.200",AW77/AX77))</f>
        <v>6.5580507817046219E-2</v>
      </c>
      <c r="BA77" s="23">
        <v>0</v>
      </c>
      <c r="BB77" s="23">
        <v>0</v>
      </c>
      <c r="BC77" s="23">
        <v>18304.37</v>
      </c>
      <c r="BD77" s="18" t="str">
        <f t="shared" ref="BD77:BD79" si="337">IF(BB77&lt;=0," ",IF(BA77&lt;=0," ",IF(BB77/BA77*100&gt;200,"СВ.200",BB77/BA77)))</f>
        <v xml:space="preserve"> </v>
      </c>
      <c r="BE77" s="18">
        <f t="shared" ref="BE77:BE79" si="338">IF(BC77=0," ",IF(BB77/BC77*100&gt;200,"св.200",BB77/BC77))</f>
        <v>0</v>
      </c>
      <c r="BF77" s="23">
        <v>0</v>
      </c>
      <c r="BG77" s="23">
        <v>0</v>
      </c>
      <c r="BH77" s="23"/>
      <c r="BI77" s="18" t="str">
        <f t="shared" ref="BI77:BI79" si="339">IF(BG77&lt;=0," ",IF(BF77&lt;=0," ",IF(BG77/BF77*100&gt;200,"СВ.200",BG77/BF77)))</f>
        <v xml:space="preserve"> </v>
      </c>
      <c r="BJ77" s="18" t="str">
        <f>IF(BG77=0," ",IF(BG77/BH77*100&gt;200,"св.200",BG77/BH77))</f>
        <v xml:space="preserve"> </v>
      </c>
      <c r="BK77" s="23">
        <v>0</v>
      </c>
      <c r="BL77" s="23">
        <v>0</v>
      </c>
      <c r="BM77" s="23"/>
      <c r="BN77" s="18" t="str">
        <f t="shared" ref="BN77:BN79" si="340">IF(BL77&lt;=0," ",IF(BK77&lt;=0," ",IF(BL77/BK77*100&gt;200,"СВ.200",BL77/BK77)))</f>
        <v xml:space="preserve"> </v>
      </c>
      <c r="BO77" s="18" t="str">
        <f t="shared" ref="BO77:BO79" si="341">IF(BM77=0," ",IF(BL77/BM77*100&gt;200,"св.200",BL77/BM77))</f>
        <v xml:space="preserve"> </v>
      </c>
      <c r="BP77" s="23">
        <v>0</v>
      </c>
      <c r="BQ77" s="23">
        <v>0</v>
      </c>
      <c r="BR77" s="23"/>
      <c r="BS77" s="18" t="str">
        <f t="shared" ref="BS77:BS79" si="342">IF(BQ77&lt;=0," ",IF(BP77&lt;=0," ",IF(BQ77/BP77*100&gt;200,"СВ.200",BQ77/BP77)))</f>
        <v xml:space="preserve"> </v>
      </c>
      <c r="BT77" s="18" t="str">
        <f t="shared" ref="BT77:BT79" si="343">IF(BR77=0," ",IF(BQ77/BR77*100&gt;200,"св.200",BQ77/BR77))</f>
        <v xml:space="preserve"> </v>
      </c>
      <c r="BU77" s="23">
        <v>0</v>
      </c>
      <c r="BV77" s="23">
        <v>0</v>
      </c>
      <c r="BW77" s="23">
        <v>22.55</v>
      </c>
      <c r="BX77" s="18" t="str">
        <f t="shared" ref="BX77:BX79" si="344">IF(BV77&lt;=0," ",IF(BU77&lt;=0," ",IF(BV77/BU77*100&gt;200,"СВ.200",BV77/BU77)))</f>
        <v xml:space="preserve"> </v>
      </c>
      <c r="BY77" s="18">
        <f t="shared" ref="BY77:BY79" si="345">IF(BW77=0," ",IF(BV77/BW77*100&gt;200,"св.200",BV77/BW77))</f>
        <v>0</v>
      </c>
      <c r="BZ77" s="23">
        <v>0</v>
      </c>
      <c r="CA77" s="23">
        <v>0</v>
      </c>
      <c r="CB77" s="23"/>
      <c r="CC77" s="18" t="str">
        <f t="shared" ref="CC77:CC79" si="346">IF(CA77&lt;=0," ",IF(BZ77&lt;=0," ",IF(CA77/BZ77*100&gt;200,"СВ.200",CA77/BZ77)))</f>
        <v xml:space="preserve"> </v>
      </c>
      <c r="CD77" s="18" t="str">
        <f t="shared" ref="CD77:CD79" si="347">IF(CB77=0," ",IF(CA77/CB77*100&gt;200,"св.200",CA77/CB77))</f>
        <v xml:space="preserve"> </v>
      </c>
      <c r="CE77" s="17">
        <v>436029</v>
      </c>
      <c r="CF77" s="17">
        <v>320800</v>
      </c>
      <c r="CG77" s="17">
        <v>814983</v>
      </c>
      <c r="CH77" s="18">
        <f t="shared" ref="CH77" si="348">IF(CF77&lt;=0," ",IF(CE77&lt;=0," ",IF(CF77/CE77*100&gt;200,"СВ.200",CF77/CE77)))</f>
        <v>0.73573088028548561</v>
      </c>
      <c r="CI77" s="18">
        <f t="shared" ref="CI77" si="349">IF(CG77=0," ",IF(CF77/CG77*100&gt;200,"св.200",CF77/CG77))</f>
        <v>0.39362784254395489</v>
      </c>
      <c r="CJ77" s="23">
        <v>0</v>
      </c>
      <c r="CK77" s="23">
        <v>0</v>
      </c>
      <c r="CL77" s="23"/>
      <c r="CM77" s="18" t="str">
        <f t="shared" ref="CM77:CM79" si="350">IF(CK77&lt;=0," ",IF(CJ77&lt;=0," ",IF(CK77/CJ77*100&gt;200,"СВ.200",CK77/CJ77)))</f>
        <v xml:space="preserve"> </v>
      </c>
      <c r="CN77" s="18" t="str">
        <f t="shared" ref="CN77:CN79" si="351">IF(CL77=0," ",IF(CK77/CL77*100&gt;200,"св.200",CK77/CL77))</f>
        <v xml:space="preserve"> </v>
      </c>
      <c r="CO77" s="23">
        <v>436029</v>
      </c>
      <c r="CP77" s="23">
        <v>320800</v>
      </c>
      <c r="CQ77" s="23">
        <v>814983</v>
      </c>
      <c r="CR77" s="18">
        <f t="shared" ref="CR77:CR79" si="352">IF(CP77&lt;=0," ",IF(CO77&lt;=0," ",IF(CP77/CO77*100&gt;200,"СВ.200",CP77/CO77)))</f>
        <v>0.73573088028548561</v>
      </c>
      <c r="CS77" s="18">
        <f t="shared" ref="CS77:CS79" si="353">IF(CQ77=0," ",IF(CP77/CQ77*100&gt;200,"св.200",CP77/CQ77))</f>
        <v>0.39362784254395489</v>
      </c>
      <c r="CT77" s="23">
        <v>0</v>
      </c>
      <c r="CU77" s="23">
        <v>0</v>
      </c>
      <c r="CV77" s="23"/>
      <c r="CW77" s="18" t="str">
        <f t="shared" si="316"/>
        <v xml:space="preserve"> </v>
      </c>
      <c r="CX77" s="18" t="str">
        <f t="shared" si="317"/>
        <v xml:space="preserve"> </v>
      </c>
      <c r="CY77" s="23">
        <v>0</v>
      </c>
      <c r="CZ77" s="23">
        <v>0</v>
      </c>
      <c r="DA77" s="23"/>
      <c r="DB77" s="18" t="str">
        <f t="shared" ref="DB77:DB79" si="354">IF(CZ77&lt;=0," ",IF(CY77&lt;=0," ",IF(CZ77/CY77*100&gt;200,"СВ.200",CZ77/CY77)))</f>
        <v xml:space="preserve"> </v>
      </c>
      <c r="DC77" s="18" t="str">
        <f t="shared" ref="DC77:DC79" si="355">IF(DA77=0," ",IF(CZ77/DA77*100&gt;200,"св.200",CZ77/DA77))</f>
        <v xml:space="preserve"> </v>
      </c>
      <c r="DD77" s="23">
        <v>0</v>
      </c>
      <c r="DE77" s="23">
        <v>0</v>
      </c>
      <c r="DF77" s="23"/>
      <c r="DG77" s="18" t="str">
        <f t="shared" ref="DG77:DG79" si="356">IF(DE77&lt;=0," ",IF(DD77&lt;=0," ",IF(DE77/DD77*100&gt;200,"СВ.200",DE77/DD77)))</f>
        <v xml:space="preserve"> </v>
      </c>
      <c r="DH77" s="18" t="str">
        <f t="shared" ref="DH77:DH79" si="357">IF(DF77=0," ",IF(DE77/DF77*100&gt;200,"св.200",DE77/DF77))</f>
        <v xml:space="preserve"> </v>
      </c>
      <c r="DI77" s="23">
        <v>0</v>
      </c>
      <c r="DJ77" s="23"/>
      <c r="DK77" s="18" t="str">
        <f t="shared" si="308"/>
        <v xml:space="preserve"> </v>
      </c>
      <c r="DL77" s="23"/>
      <c r="DM77" s="23">
        <v>0</v>
      </c>
      <c r="DN77" s="23"/>
      <c r="DO77" s="18" t="str">
        <f t="shared" ref="DO77:DO79" si="358">IF(DM77&lt;=0," ",IF(DL77&lt;=0," ",IF(DM77/DL77*100&gt;200,"СВ.200",DM77/DL77)))</f>
        <v xml:space="preserve"> </v>
      </c>
      <c r="DP77" s="18" t="str">
        <f t="shared" ref="DP77:DP79" si="359">IF(DN77=0," ",IF(DM77/DN77*100&gt;200,"св.200",DM77/DN77))</f>
        <v xml:space="preserve"> </v>
      </c>
      <c r="DQ77" s="23">
        <v>26000</v>
      </c>
      <c r="DR77" s="23">
        <v>16000</v>
      </c>
      <c r="DS77" s="23"/>
      <c r="DT77" s="18">
        <f t="shared" si="312"/>
        <v>0.61538461538461542</v>
      </c>
      <c r="DU77" s="18" t="str">
        <f t="shared" si="270"/>
        <v xml:space="preserve"> </v>
      </c>
    </row>
    <row r="78" spans="1:125" s="39" customFormat="1" ht="15.75" customHeight="1" outlineLevel="1" x14ac:dyDescent="0.25">
      <c r="A78" s="11">
        <v>62</v>
      </c>
      <c r="B78" s="5" t="s">
        <v>93</v>
      </c>
      <c r="C78" s="17">
        <v>2171830.88</v>
      </c>
      <c r="D78" s="17">
        <v>365624.2</v>
      </c>
      <c r="E78" s="17">
        <v>792929.66999999993</v>
      </c>
      <c r="F78" s="18">
        <f t="shared" si="311"/>
        <v>0.16834837526575736</v>
      </c>
      <c r="G78" s="18">
        <f t="shared" si="321"/>
        <v>0.46110545970615535</v>
      </c>
      <c r="H78" s="10">
        <v>1037000</v>
      </c>
      <c r="I78" s="14">
        <v>186143.31</v>
      </c>
      <c r="J78" s="10">
        <v>580325.98999999987</v>
      </c>
      <c r="K78" s="18">
        <f t="shared" si="322"/>
        <v>0.17950174541947927</v>
      </c>
      <c r="L78" s="18">
        <f t="shared" si="323"/>
        <v>0.32075645965813115</v>
      </c>
      <c r="M78" s="23">
        <v>234723</v>
      </c>
      <c r="N78" s="23">
        <v>118191.17</v>
      </c>
      <c r="O78" s="23">
        <v>361025.55</v>
      </c>
      <c r="P78" s="18">
        <f t="shared" si="324"/>
        <v>0.5035346770448571</v>
      </c>
      <c r="Q78" s="18">
        <f t="shared" si="325"/>
        <v>0.32737619262680995</v>
      </c>
      <c r="R78" s="23">
        <v>0</v>
      </c>
      <c r="S78" s="23">
        <v>0</v>
      </c>
      <c r="T78" s="23"/>
      <c r="U78" s="18" t="str">
        <f t="shared" si="326"/>
        <v xml:space="preserve"> </v>
      </c>
      <c r="V78" s="18" t="str">
        <f t="shared" si="327"/>
        <v xml:space="preserve"> </v>
      </c>
      <c r="W78" s="23">
        <v>2277</v>
      </c>
      <c r="X78" s="23">
        <v>2277</v>
      </c>
      <c r="Y78" s="23"/>
      <c r="Z78" s="18">
        <f t="shared" si="328"/>
        <v>1</v>
      </c>
      <c r="AA78" s="18" t="str">
        <f t="shared" ref="AA78:AA79" si="360">IF(Y78=0," ",IF(X78/Y78*100&gt;200,"св.200",X78/Y78))</f>
        <v xml:space="preserve"> </v>
      </c>
      <c r="AB78" s="23">
        <v>100000</v>
      </c>
      <c r="AC78" s="23">
        <v>-1268.23</v>
      </c>
      <c r="AD78" s="23">
        <v>-6486.68</v>
      </c>
      <c r="AE78" s="18" t="str">
        <f t="shared" ref="AE78:AE79" si="361">IF(AC78&lt;=0," ",IF(AB78&lt;=0," ",IF(AC78/AB78*100&gt;200,"СВ.200",AC78/AB78)))</f>
        <v xml:space="preserve"> </v>
      </c>
      <c r="AF78" s="18">
        <f t="shared" ref="AF78:AF79" si="362">IF(AD78=0," ",IF(AC78/AD78*100&gt;200,"св.200",AC78/AD78))</f>
        <v>0.1955129588633939</v>
      </c>
      <c r="AG78" s="23">
        <v>700000</v>
      </c>
      <c r="AH78" s="23">
        <v>66943.37</v>
      </c>
      <c r="AI78" s="23">
        <v>225787.12</v>
      </c>
      <c r="AJ78" s="18">
        <f t="shared" si="331"/>
        <v>9.5633385714285701E-2</v>
      </c>
      <c r="AK78" s="18">
        <f t="shared" si="332"/>
        <v>0.29648887855073397</v>
      </c>
      <c r="AL78" s="23">
        <v>0</v>
      </c>
      <c r="AM78" s="23">
        <v>0</v>
      </c>
      <c r="AN78" s="23"/>
      <c r="AO78" s="18" t="str">
        <f t="shared" si="333"/>
        <v xml:space="preserve"> </v>
      </c>
      <c r="AP78" s="18" t="str">
        <f t="shared" si="334"/>
        <v xml:space="preserve"> </v>
      </c>
      <c r="AQ78" s="6">
        <v>1134830.8799999999</v>
      </c>
      <c r="AR78" s="6">
        <v>179480.89</v>
      </c>
      <c r="AS78" s="6">
        <v>212603.68</v>
      </c>
      <c r="AT78" s="18">
        <f t="shared" si="285"/>
        <v>0.15815650874780568</v>
      </c>
      <c r="AU78" s="18">
        <f t="shared" si="286"/>
        <v>0.84420406081399912</v>
      </c>
      <c r="AV78" s="23">
        <v>410000</v>
      </c>
      <c r="AW78" s="23">
        <v>170378.89</v>
      </c>
      <c r="AX78" s="23">
        <v>1049.68</v>
      </c>
      <c r="AY78" s="18">
        <f t="shared" si="335"/>
        <v>0.41555826829268294</v>
      </c>
      <c r="AZ78" s="18" t="str">
        <f t="shared" si="336"/>
        <v>св.200</v>
      </c>
      <c r="BA78" s="23">
        <v>0</v>
      </c>
      <c r="BB78" s="23">
        <v>0</v>
      </c>
      <c r="BC78" s="23"/>
      <c r="BD78" s="18" t="str">
        <f t="shared" si="337"/>
        <v xml:space="preserve"> </v>
      </c>
      <c r="BE78" s="18" t="str">
        <f t="shared" si="338"/>
        <v xml:space="preserve"> </v>
      </c>
      <c r="BF78" s="23">
        <v>18204</v>
      </c>
      <c r="BG78" s="23">
        <v>9102</v>
      </c>
      <c r="BH78" s="23"/>
      <c r="BI78" s="18">
        <f t="shared" si="339"/>
        <v>0.5</v>
      </c>
      <c r="BJ78" s="18" t="str">
        <f t="shared" ref="BJ78:BJ79" si="363">IF(BH78=0," ",IF(BG78/BH78*100&gt;200,"св.200",BG78/BH78))</f>
        <v xml:space="preserve"> </v>
      </c>
      <c r="BK78" s="23">
        <v>0</v>
      </c>
      <c r="BL78" s="23">
        <v>0</v>
      </c>
      <c r="BM78" s="23"/>
      <c r="BN78" s="18" t="str">
        <f t="shared" si="340"/>
        <v xml:space="preserve"> </v>
      </c>
      <c r="BO78" s="18" t="str">
        <f t="shared" si="341"/>
        <v xml:space="preserve"> </v>
      </c>
      <c r="BP78" s="23">
        <v>0</v>
      </c>
      <c r="BQ78" s="23">
        <v>0</v>
      </c>
      <c r="BR78" s="23"/>
      <c r="BS78" s="18" t="str">
        <f t="shared" si="342"/>
        <v xml:space="preserve"> </v>
      </c>
      <c r="BT78" s="18" t="str">
        <f t="shared" si="343"/>
        <v xml:space="preserve"> </v>
      </c>
      <c r="BU78" s="23">
        <v>0</v>
      </c>
      <c r="BV78" s="23">
        <v>0</v>
      </c>
      <c r="BW78" s="23"/>
      <c r="BX78" s="18" t="str">
        <f t="shared" si="344"/>
        <v xml:space="preserve"> </v>
      </c>
      <c r="BY78" s="18" t="str">
        <f t="shared" si="345"/>
        <v xml:space="preserve"> </v>
      </c>
      <c r="BZ78" s="23">
        <v>0</v>
      </c>
      <c r="CA78" s="23">
        <v>0</v>
      </c>
      <c r="CB78" s="23"/>
      <c r="CC78" s="18" t="str">
        <f t="shared" si="346"/>
        <v xml:space="preserve"> </v>
      </c>
      <c r="CD78" s="18" t="str">
        <f>IF(CA78=0," ",IF(CA78/CB78*100&gt;200,"св.200",CA78/CB78))</f>
        <v xml:space="preserve"> </v>
      </c>
      <c r="CE78" s="17">
        <v>694710</v>
      </c>
      <c r="CF78" s="17">
        <v>0</v>
      </c>
      <c r="CG78" s="17">
        <v>211554</v>
      </c>
      <c r="CH78" s="18" t="str">
        <f t="shared" ref="CH78:CH79" si="364">IF(CF78&lt;=0," ",IF(CE78&lt;=0," ",IF(CF78/CE78*100&gt;200,"СВ.200",CF78/CE78)))</f>
        <v xml:space="preserve"> </v>
      </c>
      <c r="CI78" s="18">
        <f t="shared" ref="CI78:CI79" si="365">IF(CG78=0," ",IF(CF78/CG78*100&gt;200,"св.200",CF78/CG78))</f>
        <v>0</v>
      </c>
      <c r="CJ78" s="23">
        <v>0</v>
      </c>
      <c r="CK78" s="23">
        <v>0</v>
      </c>
      <c r="CL78" s="23"/>
      <c r="CM78" s="18" t="str">
        <f t="shared" si="350"/>
        <v xml:space="preserve"> </v>
      </c>
      <c r="CN78" s="18" t="str">
        <f t="shared" si="351"/>
        <v xml:space="preserve"> </v>
      </c>
      <c r="CO78" s="23">
        <v>694710</v>
      </c>
      <c r="CP78" s="23">
        <v>0</v>
      </c>
      <c r="CQ78" s="23">
        <v>211554</v>
      </c>
      <c r="CR78" s="18" t="str">
        <f t="shared" si="352"/>
        <v xml:space="preserve"> </v>
      </c>
      <c r="CS78" s="18">
        <f t="shared" si="353"/>
        <v>0</v>
      </c>
      <c r="CT78" s="23">
        <v>0</v>
      </c>
      <c r="CU78" s="23">
        <v>0</v>
      </c>
      <c r="CV78" s="23"/>
      <c r="CW78" s="18" t="str">
        <f t="shared" si="316"/>
        <v xml:space="preserve"> </v>
      </c>
      <c r="CX78" s="18" t="str">
        <f t="shared" si="317"/>
        <v xml:space="preserve"> </v>
      </c>
      <c r="CY78" s="23">
        <v>0</v>
      </c>
      <c r="CZ78" s="23">
        <v>0</v>
      </c>
      <c r="DA78" s="23"/>
      <c r="DB78" s="18" t="str">
        <f t="shared" si="354"/>
        <v xml:space="preserve"> </v>
      </c>
      <c r="DC78" s="18" t="str">
        <f t="shared" si="355"/>
        <v xml:space="preserve"> </v>
      </c>
      <c r="DD78" s="23">
        <v>0</v>
      </c>
      <c r="DE78" s="23">
        <v>0</v>
      </c>
      <c r="DF78" s="23"/>
      <c r="DG78" s="18" t="str">
        <f t="shared" si="356"/>
        <v xml:space="preserve"> </v>
      </c>
      <c r="DH78" s="18" t="str">
        <f t="shared" si="357"/>
        <v xml:space="preserve"> </v>
      </c>
      <c r="DI78" s="23">
        <v>0</v>
      </c>
      <c r="DJ78" s="23"/>
      <c r="DK78" s="18" t="str">
        <f>IF(DI78=0," ",IF(DI78/DJ78*100&gt;200,"св.200",DI78/DJ78))</f>
        <v xml:space="preserve"> </v>
      </c>
      <c r="DL78" s="23"/>
      <c r="DM78" s="23">
        <v>0</v>
      </c>
      <c r="DN78" s="23"/>
      <c r="DO78" s="18" t="str">
        <f t="shared" si="358"/>
        <v xml:space="preserve"> </v>
      </c>
      <c r="DP78" s="18" t="str">
        <f t="shared" si="359"/>
        <v xml:space="preserve"> </v>
      </c>
      <c r="DQ78" s="23">
        <v>106824</v>
      </c>
      <c r="DR78" s="23">
        <v>106824</v>
      </c>
      <c r="DS78" s="23"/>
      <c r="DT78" s="18">
        <f t="shared" si="312"/>
        <v>1</v>
      </c>
      <c r="DU78" s="18" t="str">
        <f t="shared" si="270"/>
        <v xml:space="preserve"> </v>
      </c>
    </row>
    <row r="79" spans="1:125" s="39" customFormat="1" ht="15.75" customHeight="1" outlineLevel="1" x14ac:dyDescent="0.25">
      <c r="A79" s="11">
        <v>63</v>
      </c>
      <c r="B79" s="5" t="s">
        <v>18</v>
      </c>
      <c r="C79" s="17">
        <v>4391015.5</v>
      </c>
      <c r="D79" s="17">
        <v>3348157.75</v>
      </c>
      <c r="E79" s="17">
        <v>221071.41000000003</v>
      </c>
      <c r="F79" s="18">
        <f t="shared" si="311"/>
        <v>0.76250192011392348</v>
      </c>
      <c r="G79" s="18" t="str">
        <f t="shared" si="321"/>
        <v>св.200</v>
      </c>
      <c r="H79" s="10">
        <v>1288656.9000000001</v>
      </c>
      <c r="I79" s="14">
        <v>294273.21999999997</v>
      </c>
      <c r="J79" s="10">
        <v>207548.68000000002</v>
      </c>
      <c r="K79" s="18">
        <f t="shared" si="322"/>
        <v>0.22835653151742713</v>
      </c>
      <c r="L79" s="18">
        <f t="shared" si="323"/>
        <v>1.4178515613782749</v>
      </c>
      <c r="M79" s="23">
        <v>106000</v>
      </c>
      <c r="N79" s="23">
        <v>54177.440000000002</v>
      </c>
      <c r="O79" s="23">
        <v>123634.19</v>
      </c>
      <c r="P79" s="18">
        <f t="shared" si="324"/>
        <v>0.51110792452830189</v>
      </c>
      <c r="Q79" s="18">
        <f t="shared" si="325"/>
        <v>0.43820758642896435</v>
      </c>
      <c r="R79" s="23">
        <v>0</v>
      </c>
      <c r="S79" s="23">
        <v>0</v>
      </c>
      <c r="T79" s="23"/>
      <c r="U79" s="18" t="str">
        <f t="shared" si="326"/>
        <v xml:space="preserve"> </v>
      </c>
      <c r="V79" s="18" t="str">
        <f t="shared" si="327"/>
        <v xml:space="preserve"> </v>
      </c>
      <c r="W79" s="23">
        <v>9051.6</v>
      </c>
      <c r="X79" s="23">
        <v>9051.6</v>
      </c>
      <c r="Y79" s="23">
        <v>-1500</v>
      </c>
      <c r="Z79" s="18">
        <f t="shared" si="328"/>
        <v>1</v>
      </c>
      <c r="AA79" s="18">
        <f t="shared" si="360"/>
        <v>-6.0344000000000007</v>
      </c>
      <c r="AB79" s="23">
        <v>52656.9</v>
      </c>
      <c r="AC79" s="23">
        <v>4744.59</v>
      </c>
      <c r="AD79" s="23">
        <v>-3727.77</v>
      </c>
      <c r="AE79" s="18">
        <f t="shared" si="361"/>
        <v>9.010386103245728E-2</v>
      </c>
      <c r="AF79" s="18">
        <f t="shared" si="362"/>
        <v>-1.2727689744807218</v>
      </c>
      <c r="AG79" s="23">
        <v>1120948.3999999999</v>
      </c>
      <c r="AH79" s="23">
        <v>226299.59</v>
      </c>
      <c r="AI79" s="23">
        <v>89142.26</v>
      </c>
      <c r="AJ79" s="18">
        <f t="shared" si="331"/>
        <v>0.20188225434819301</v>
      </c>
      <c r="AK79" s="18" t="str">
        <f t="shared" si="332"/>
        <v>св.200</v>
      </c>
      <c r="AL79" s="23">
        <v>0</v>
      </c>
      <c r="AM79" s="23">
        <v>0</v>
      </c>
      <c r="AN79" s="23"/>
      <c r="AO79" s="18" t="str">
        <f t="shared" si="333"/>
        <v xml:space="preserve"> </v>
      </c>
      <c r="AP79" s="18" t="str">
        <f t="shared" si="334"/>
        <v xml:space="preserve"> </v>
      </c>
      <c r="AQ79" s="6">
        <v>3102358.6</v>
      </c>
      <c r="AR79" s="6">
        <v>3053884.53</v>
      </c>
      <c r="AS79" s="6">
        <v>13522.73</v>
      </c>
      <c r="AT79" s="18">
        <f t="shared" ref="AT79" si="366">IF(AR79&lt;=0," ",IF(AQ79&lt;=0," ",IF(AR79/AQ79*100&gt;200,"СВ.200",AR79/AQ79)))</f>
        <v>0.98437509126121003</v>
      </c>
      <c r="AU79" s="18" t="str">
        <f t="shared" ref="AU79" si="367">IF(AS79=0," ",IF(AR79/AS79*100&gt;200,"св.200",AR79/AS79))</f>
        <v>св.200</v>
      </c>
      <c r="AV79" s="23">
        <v>30000</v>
      </c>
      <c r="AW79" s="23">
        <v>7441.68</v>
      </c>
      <c r="AX79" s="23">
        <v>4420.7299999999996</v>
      </c>
      <c r="AY79" s="18">
        <f t="shared" si="335"/>
        <v>0.248056</v>
      </c>
      <c r="AZ79" s="18">
        <f t="shared" si="336"/>
        <v>1.6833599880562715</v>
      </c>
      <c r="BA79" s="23">
        <v>40000</v>
      </c>
      <c r="BB79" s="23">
        <v>31736.84</v>
      </c>
      <c r="BC79" s="23"/>
      <c r="BD79" s="18">
        <f t="shared" si="337"/>
        <v>0.79342100000000004</v>
      </c>
      <c r="BE79" s="18" t="str">
        <f t="shared" si="338"/>
        <v xml:space="preserve"> </v>
      </c>
      <c r="BF79" s="23">
        <v>0</v>
      </c>
      <c r="BG79" s="23">
        <v>0</v>
      </c>
      <c r="BH79" s="23">
        <v>9102</v>
      </c>
      <c r="BI79" s="18" t="str">
        <f t="shared" si="339"/>
        <v xml:space="preserve"> </v>
      </c>
      <c r="BJ79" s="18">
        <f t="shared" si="363"/>
        <v>0</v>
      </c>
      <c r="BK79" s="23">
        <v>0</v>
      </c>
      <c r="BL79" s="23">
        <v>0</v>
      </c>
      <c r="BM79" s="23"/>
      <c r="BN79" s="18" t="str">
        <f t="shared" si="340"/>
        <v xml:space="preserve"> </v>
      </c>
      <c r="BO79" s="18" t="str">
        <f t="shared" si="341"/>
        <v xml:space="preserve"> </v>
      </c>
      <c r="BP79" s="23">
        <v>0</v>
      </c>
      <c r="BQ79" s="23">
        <v>0</v>
      </c>
      <c r="BR79" s="23"/>
      <c r="BS79" s="18" t="str">
        <f t="shared" si="342"/>
        <v xml:space="preserve"> </v>
      </c>
      <c r="BT79" s="18" t="str">
        <f t="shared" si="343"/>
        <v xml:space="preserve"> </v>
      </c>
      <c r="BU79" s="23">
        <v>57339.7</v>
      </c>
      <c r="BV79" s="23">
        <v>49687.11</v>
      </c>
      <c r="BW79" s="23"/>
      <c r="BX79" s="18">
        <f t="shared" si="344"/>
        <v>0.8665394133558425</v>
      </c>
      <c r="BY79" s="18" t="str">
        <f t="shared" si="345"/>
        <v xml:space="preserve"> </v>
      </c>
      <c r="BZ79" s="23">
        <v>0</v>
      </c>
      <c r="CA79" s="23">
        <v>0</v>
      </c>
      <c r="CB79" s="23"/>
      <c r="CC79" s="18" t="str">
        <f t="shared" si="346"/>
        <v xml:space="preserve"> </v>
      </c>
      <c r="CD79" s="18" t="str">
        <f t="shared" si="347"/>
        <v xml:space="preserve"> </v>
      </c>
      <c r="CE79" s="17">
        <v>2949018.9</v>
      </c>
      <c r="CF79" s="17">
        <v>2949018.9</v>
      </c>
      <c r="CG79" s="17">
        <v>0</v>
      </c>
      <c r="CH79" s="18">
        <f t="shared" si="364"/>
        <v>1</v>
      </c>
      <c r="CI79" s="18" t="str">
        <f t="shared" si="365"/>
        <v xml:space="preserve"> </v>
      </c>
      <c r="CJ79" s="23">
        <v>0</v>
      </c>
      <c r="CK79" s="23">
        <v>0</v>
      </c>
      <c r="CL79" s="23"/>
      <c r="CM79" s="18" t="str">
        <f t="shared" si="350"/>
        <v xml:space="preserve"> </v>
      </c>
      <c r="CN79" s="18" t="str">
        <f t="shared" si="351"/>
        <v xml:space="preserve"> </v>
      </c>
      <c r="CO79" s="23">
        <v>2949018.9</v>
      </c>
      <c r="CP79" s="23">
        <v>2949018.9</v>
      </c>
      <c r="CQ79" s="23">
        <v>0</v>
      </c>
      <c r="CR79" s="18">
        <f t="shared" si="352"/>
        <v>1</v>
      </c>
      <c r="CS79" s="18" t="str">
        <f t="shared" si="353"/>
        <v xml:space="preserve"> </v>
      </c>
      <c r="CT79" s="23">
        <v>0</v>
      </c>
      <c r="CU79" s="23">
        <v>0</v>
      </c>
      <c r="CV79" s="23"/>
      <c r="CW79" s="18" t="str">
        <f t="shared" si="316"/>
        <v xml:space="preserve"> </v>
      </c>
      <c r="CX79" s="18" t="str">
        <f t="shared" si="317"/>
        <v xml:space="preserve"> </v>
      </c>
      <c r="CY79" s="23">
        <v>0</v>
      </c>
      <c r="CZ79" s="23">
        <v>0</v>
      </c>
      <c r="DA79" s="23"/>
      <c r="DB79" s="18" t="str">
        <f t="shared" si="354"/>
        <v xml:space="preserve"> </v>
      </c>
      <c r="DC79" s="18" t="str">
        <f t="shared" si="355"/>
        <v xml:space="preserve"> </v>
      </c>
      <c r="DD79" s="23">
        <v>0</v>
      </c>
      <c r="DE79" s="23">
        <v>0</v>
      </c>
      <c r="DF79" s="23"/>
      <c r="DG79" s="18" t="str">
        <f t="shared" si="356"/>
        <v xml:space="preserve"> </v>
      </c>
      <c r="DH79" s="18" t="str">
        <f t="shared" si="357"/>
        <v xml:space="preserve"> </v>
      </c>
      <c r="DI79" s="23">
        <v>0</v>
      </c>
      <c r="DJ79" s="23"/>
      <c r="DK79" s="18" t="str">
        <f t="shared" si="308"/>
        <v xml:space="preserve"> </v>
      </c>
      <c r="DL79" s="23"/>
      <c r="DM79" s="23">
        <v>0</v>
      </c>
      <c r="DN79" s="23"/>
      <c r="DO79" s="18" t="str">
        <f t="shared" si="358"/>
        <v xml:space="preserve"> </v>
      </c>
      <c r="DP79" s="18" t="str">
        <f t="shared" si="359"/>
        <v xml:space="preserve"> </v>
      </c>
      <c r="DQ79" s="23">
        <v>11916.88</v>
      </c>
      <c r="DR79" s="23">
        <v>0</v>
      </c>
      <c r="DS79" s="23"/>
      <c r="DT79" s="18" t="str">
        <f t="shared" si="312"/>
        <v xml:space="preserve"> </v>
      </c>
      <c r="DU79" s="18" t="str">
        <f t="shared" si="270"/>
        <v xml:space="preserve"> </v>
      </c>
    </row>
    <row r="80" spans="1:125" s="38" customFormat="1" ht="32.1" customHeight="1" x14ac:dyDescent="0.25">
      <c r="A80" s="12"/>
      <c r="B80" s="4" t="s">
        <v>132</v>
      </c>
      <c r="C80" s="20">
        <v>19558937.550000001</v>
      </c>
      <c r="D80" s="20">
        <v>8193902.5199999996</v>
      </c>
      <c r="E80" s="20">
        <v>8054807.370000001</v>
      </c>
      <c r="F80" s="16">
        <f t="shared" si="311"/>
        <v>0.41893392721630729</v>
      </c>
      <c r="G80" s="16">
        <f t="shared" si="271"/>
        <v>1.0172685880134211</v>
      </c>
      <c r="H80" s="15">
        <v>18340717.800000001</v>
      </c>
      <c r="I80" s="15">
        <v>7819163.7199999997</v>
      </c>
      <c r="J80" s="15">
        <v>7446003.9700000016</v>
      </c>
      <c r="K80" s="16">
        <f t="shared" si="272"/>
        <v>0.42632811895726347</v>
      </c>
      <c r="L80" s="16">
        <f t="shared" si="273"/>
        <v>1.0501154379588651</v>
      </c>
      <c r="M80" s="15">
        <v>14931517.800000001</v>
      </c>
      <c r="N80" s="15">
        <v>6810544.9099999992</v>
      </c>
      <c r="O80" s="15">
        <v>6413645.1599999992</v>
      </c>
      <c r="P80" s="16">
        <f t="shared" si="274"/>
        <v>0.45611872826485189</v>
      </c>
      <c r="Q80" s="16">
        <f t="shared" si="275"/>
        <v>1.0618836465221597</v>
      </c>
      <c r="R80" s="15">
        <v>1119200</v>
      </c>
      <c r="S80" s="15">
        <v>543574.12</v>
      </c>
      <c r="T80" s="15">
        <v>509276.69</v>
      </c>
      <c r="U80" s="16">
        <f t="shared" si="276"/>
        <v>0.48568095067905648</v>
      </c>
      <c r="V80" s="16">
        <f t="shared" si="277"/>
        <v>1.0673453756542441</v>
      </c>
      <c r="W80" s="15">
        <v>0</v>
      </c>
      <c r="X80" s="15">
        <v>3708</v>
      </c>
      <c r="Y80" s="15">
        <v>2429.66</v>
      </c>
      <c r="Z80" s="16" t="str">
        <f t="shared" si="278"/>
        <v xml:space="preserve"> </v>
      </c>
      <c r="AA80" s="16">
        <f t="shared" si="279"/>
        <v>1.5261394598421179</v>
      </c>
      <c r="AB80" s="15">
        <v>385000</v>
      </c>
      <c r="AC80" s="15">
        <v>173684.37</v>
      </c>
      <c r="AD80" s="15">
        <v>41275.490000000005</v>
      </c>
      <c r="AE80" s="16">
        <f t="shared" si="280"/>
        <v>0.45112823376623373</v>
      </c>
      <c r="AF80" s="16" t="str">
        <f t="shared" si="281"/>
        <v>св.200</v>
      </c>
      <c r="AG80" s="15">
        <v>1905000</v>
      </c>
      <c r="AH80" s="15">
        <v>287652.32</v>
      </c>
      <c r="AI80" s="15">
        <v>479376.97</v>
      </c>
      <c r="AJ80" s="16">
        <f t="shared" si="282"/>
        <v>0.15099859317585301</v>
      </c>
      <c r="AK80" s="16">
        <f t="shared" si="283"/>
        <v>0.60005452493890143</v>
      </c>
      <c r="AL80" s="15">
        <v>0</v>
      </c>
      <c r="AM80" s="15">
        <v>0</v>
      </c>
      <c r="AN80" s="15">
        <v>0</v>
      </c>
      <c r="AO80" s="16" t="str">
        <f t="shared" ref="AO80:AO88" si="368">IF(AM80&lt;=0," ",IF(AL80&lt;=0," ",IF(AM80/AL80*100&gt;200,"СВ.200",AM80/AL80)))</f>
        <v xml:space="preserve"> </v>
      </c>
      <c r="AP80" s="16" t="str">
        <f t="shared" si="284"/>
        <v xml:space="preserve"> </v>
      </c>
      <c r="AQ80" s="15">
        <v>1218219.75</v>
      </c>
      <c r="AR80" s="15">
        <v>374738.79999999993</v>
      </c>
      <c r="AS80" s="15">
        <v>608803.4</v>
      </c>
      <c r="AT80" s="16">
        <f t="shared" si="285"/>
        <v>0.30761182454971686</v>
      </c>
      <c r="AU80" s="16">
        <f t="shared" si="286"/>
        <v>0.6155333560883528</v>
      </c>
      <c r="AV80" s="15">
        <v>50000</v>
      </c>
      <c r="AW80" s="15">
        <v>15541.3</v>
      </c>
      <c r="AX80" s="15">
        <v>8401.39</v>
      </c>
      <c r="AY80" s="16">
        <f t="shared" si="287"/>
        <v>0.31082599999999999</v>
      </c>
      <c r="AZ80" s="16">
        <f t="shared" si="288"/>
        <v>1.8498486559962102</v>
      </c>
      <c r="BA80" s="15">
        <v>317753</v>
      </c>
      <c r="BB80" s="15">
        <v>0</v>
      </c>
      <c r="BC80" s="15">
        <v>109436.43</v>
      </c>
      <c r="BD80" s="16" t="str">
        <f t="shared" si="289"/>
        <v xml:space="preserve"> </v>
      </c>
      <c r="BE80" s="16">
        <f t="shared" si="290"/>
        <v>0</v>
      </c>
      <c r="BF80" s="15">
        <v>0</v>
      </c>
      <c r="BG80" s="15">
        <v>0</v>
      </c>
      <c r="BH80" s="15">
        <v>0</v>
      </c>
      <c r="BI80" s="16" t="str">
        <f t="shared" si="291"/>
        <v xml:space="preserve"> </v>
      </c>
      <c r="BJ80" s="16" t="str">
        <f t="shared" si="292"/>
        <v xml:space="preserve"> </v>
      </c>
      <c r="BK80" s="15">
        <v>0</v>
      </c>
      <c r="BL80" s="15">
        <v>0</v>
      </c>
      <c r="BM80" s="15">
        <v>0</v>
      </c>
      <c r="BN80" s="16" t="str">
        <f t="shared" si="293"/>
        <v xml:space="preserve"> </v>
      </c>
      <c r="BO80" s="16" t="str">
        <f t="shared" si="294"/>
        <v xml:space="preserve"> </v>
      </c>
      <c r="BP80" s="15">
        <v>0</v>
      </c>
      <c r="BQ80" s="15">
        <v>0</v>
      </c>
      <c r="BR80" s="15">
        <v>0</v>
      </c>
      <c r="BS80" s="16" t="str">
        <f t="shared" si="295"/>
        <v xml:space="preserve"> </v>
      </c>
      <c r="BT80" s="16" t="str">
        <f t="shared" si="296"/>
        <v xml:space="preserve"> </v>
      </c>
      <c r="BU80" s="15">
        <v>613257.75</v>
      </c>
      <c r="BV80" s="15">
        <v>237460.37</v>
      </c>
      <c r="BW80" s="15">
        <v>338058.62</v>
      </c>
      <c r="BX80" s="16">
        <f t="shared" si="297"/>
        <v>0.38721136422654256</v>
      </c>
      <c r="BY80" s="16">
        <f t="shared" si="298"/>
        <v>0.70242365066744927</v>
      </c>
      <c r="BZ80" s="15">
        <v>0</v>
      </c>
      <c r="CA80" s="15">
        <v>0</v>
      </c>
      <c r="CB80" s="15">
        <v>0</v>
      </c>
      <c r="CC80" s="16" t="str">
        <f t="shared" ref="CC80:CC106" si="369">IF(CA80&lt;=0," ",IF(BZ80&lt;=0," ",IF(CA80/BZ80*100&gt;200,"СВ.200",CA80/BZ80)))</f>
        <v xml:space="preserve"> </v>
      </c>
      <c r="CD80" s="16" t="str">
        <f t="shared" si="299"/>
        <v xml:space="preserve"> </v>
      </c>
      <c r="CE80" s="20">
        <v>50000</v>
      </c>
      <c r="CF80" s="20">
        <v>12635.1</v>
      </c>
      <c r="CG80" s="20">
        <v>5275.9</v>
      </c>
      <c r="CH80" s="16">
        <f t="shared" si="300"/>
        <v>0.25270199999999998</v>
      </c>
      <c r="CI80" s="16" t="str">
        <f t="shared" si="314"/>
        <v>св.200</v>
      </c>
      <c r="CJ80" s="15">
        <v>50000</v>
      </c>
      <c r="CK80" s="15">
        <v>12635.1</v>
      </c>
      <c r="CL80" s="15">
        <v>5275.9</v>
      </c>
      <c r="CM80" s="16">
        <f t="shared" si="301"/>
        <v>0.25270199999999998</v>
      </c>
      <c r="CN80" s="16" t="str">
        <f t="shared" si="315"/>
        <v>св.200</v>
      </c>
      <c r="CO80" s="15">
        <v>0</v>
      </c>
      <c r="CP80" s="15">
        <v>0</v>
      </c>
      <c r="CQ80" s="15">
        <v>0</v>
      </c>
      <c r="CR80" s="16" t="str">
        <f t="shared" si="302"/>
        <v xml:space="preserve"> </v>
      </c>
      <c r="CS80" s="16" t="str">
        <f t="shared" si="303"/>
        <v xml:space="preserve"> </v>
      </c>
      <c r="CT80" s="15">
        <v>0</v>
      </c>
      <c r="CU80" s="15">
        <v>0</v>
      </c>
      <c r="CV80" s="15">
        <v>0</v>
      </c>
      <c r="CW80" s="30" t="str">
        <f t="shared" si="316"/>
        <v xml:space="preserve"> </v>
      </c>
      <c r="CX80" s="30" t="str">
        <f t="shared" si="317"/>
        <v xml:space="preserve"> </v>
      </c>
      <c r="CY80" s="15">
        <v>0</v>
      </c>
      <c r="CZ80" s="15">
        <v>0</v>
      </c>
      <c r="DA80" s="15">
        <v>0</v>
      </c>
      <c r="DB80" s="16" t="str">
        <f t="shared" si="304"/>
        <v xml:space="preserve"> </v>
      </c>
      <c r="DC80" s="16" t="str">
        <f t="shared" si="305"/>
        <v xml:space="preserve"> </v>
      </c>
      <c r="DD80" s="15">
        <v>0</v>
      </c>
      <c r="DE80" s="15">
        <v>0</v>
      </c>
      <c r="DF80" s="15">
        <v>0</v>
      </c>
      <c r="DG80" s="16" t="str">
        <f t="shared" si="306"/>
        <v xml:space="preserve"> </v>
      </c>
      <c r="DH80" s="16" t="str">
        <f t="shared" si="307"/>
        <v xml:space="preserve"> </v>
      </c>
      <c r="DI80" s="15">
        <v>0</v>
      </c>
      <c r="DJ80" s="15">
        <v>0</v>
      </c>
      <c r="DK80" s="16" t="str">
        <f t="shared" ref="DK80:DK82" si="370">IF(DI80=0," ",IF(DI80/DJ80*100&gt;200,"св.200",DI80/DJ80))</f>
        <v xml:space="preserve"> </v>
      </c>
      <c r="DL80" s="15">
        <f>SUM(DL81:DL83)</f>
        <v>100000</v>
      </c>
      <c r="DM80" s="15">
        <v>35808.03</v>
      </c>
      <c r="DN80" s="15">
        <v>81546.06</v>
      </c>
      <c r="DO80" s="16">
        <f t="shared" si="309"/>
        <v>0.35808029999999996</v>
      </c>
      <c r="DP80" s="16">
        <f t="shared" si="310"/>
        <v>0.43911416443663864</v>
      </c>
      <c r="DQ80" s="15">
        <f>DQ81+DQ82+DQ83</f>
        <v>87209</v>
      </c>
      <c r="DR80" s="15">
        <f>DR81+DR82+DR83</f>
        <v>73294</v>
      </c>
      <c r="DS80" s="15">
        <v>66085</v>
      </c>
      <c r="DT80" s="16">
        <f t="shared" si="312"/>
        <v>0.8404407801947047</v>
      </c>
      <c r="DU80" s="16">
        <f t="shared" si="270"/>
        <v>1.1090867821744723</v>
      </c>
    </row>
    <row r="81" spans="1:125" s="39" customFormat="1" ht="15.75" customHeight="1" outlineLevel="1" x14ac:dyDescent="0.25">
      <c r="A81" s="11">
        <v>64</v>
      </c>
      <c r="B81" s="5" t="s">
        <v>52</v>
      </c>
      <c r="C81" s="17">
        <v>18052704.550000001</v>
      </c>
      <c r="D81" s="17">
        <v>7906931.0999999996</v>
      </c>
      <c r="E81" s="17">
        <v>7568456.4700000007</v>
      </c>
      <c r="F81" s="18">
        <f t="shared" si="311"/>
        <v>0.43799149751221067</v>
      </c>
      <c r="G81" s="18">
        <f t="shared" si="271"/>
        <v>1.044721751567397</v>
      </c>
      <c r="H81" s="10">
        <v>17219717.800000001</v>
      </c>
      <c r="I81" s="14">
        <v>7583577.2999999998</v>
      </c>
      <c r="J81" s="10">
        <v>7103474.5000000009</v>
      </c>
      <c r="K81" s="18">
        <f t="shared" si="272"/>
        <v>0.4404007886819144</v>
      </c>
      <c r="L81" s="18">
        <f t="shared" si="273"/>
        <v>1.0675870378643577</v>
      </c>
      <c r="M81" s="23">
        <v>14750517.800000001</v>
      </c>
      <c r="N81" s="6">
        <v>6734750.7999999998</v>
      </c>
      <c r="O81" s="6">
        <v>6313893.6399999997</v>
      </c>
      <c r="P81" s="18">
        <f t="shared" si="274"/>
        <v>0.45657724639334352</v>
      </c>
      <c r="Q81" s="18">
        <f t="shared" si="275"/>
        <v>1.0666557252934656</v>
      </c>
      <c r="R81" s="23">
        <v>1119200</v>
      </c>
      <c r="S81" s="6">
        <v>543574.12</v>
      </c>
      <c r="T81" s="6">
        <v>509276.69</v>
      </c>
      <c r="U81" s="18">
        <f t="shared" si="276"/>
        <v>0.48568095067905648</v>
      </c>
      <c r="V81" s="18">
        <f t="shared" si="277"/>
        <v>1.0673453756542441</v>
      </c>
      <c r="W81" s="23">
        <v>0</v>
      </c>
      <c r="X81" s="6">
        <v>0</v>
      </c>
      <c r="Y81" s="6"/>
      <c r="Z81" s="18" t="str">
        <f t="shared" si="278"/>
        <v xml:space="preserve"> </v>
      </c>
      <c r="AA81" s="18" t="str">
        <f t="shared" si="279"/>
        <v xml:space="preserve"> </v>
      </c>
      <c r="AB81" s="23">
        <v>310000</v>
      </c>
      <c r="AC81" s="6">
        <v>125116.6</v>
      </c>
      <c r="AD81" s="6">
        <v>17125.900000000001</v>
      </c>
      <c r="AE81" s="18">
        <f t="shared" si="280"/>
        <v>0.40360193548387097</v>
      </c>
      <c r="AF81" s="18" t="str">
        <f t="shared" si="281"/>
        <v>св.200</v>
      </c>
      <c r="AG81" s="23">
        <v>1040000</v>
      </c>
      <c r="AH81" s="6">
        <v>180135.78</v>
      </c>
      <c r="AI81" s="6">
        <v>263178.27</v>
      </c>
      <c r="AJ81" s="18">
        <f t="shared" si="282"/>
        <v>0.17320748076923076</v>
      </c>
      <c r="AK81" s="18">
        <f t="shared" si="283"/>
        <v>0.68446296877017998</v>
      </c>
      <c r="AL81" s="23">
        <v>0</v>
      </c>
      <c r="AM81" s="6">
        <v>0</v>
      </c>
      <c r="AN81" s="6"/>
      <c r="AO81" s="18" t="str">
        <f t="shared" si="368"/>
        <v xml:space="preserve"> </v>
      </c>
      <c r="AP81" s="18" t="str">
        <f t="shared" si="284"/>
        <v xml:space="preserve"> </v>
      </c>
      <c r="AQ81" s="6">
        <v>832986.75</v>
      </c>
      <c r="AR81" s="6">
        <v>323353.79999999993</v>
      </c>
      <c r="AS81" s="6">
        <v>464981.97000000003</v>
      </c>
      <c r="AT81" s="18">
        <f t="shared" si="285"/>
        <v>0.38818600656012825</v>
      </c>
      <c r="AU81" s="18">
        <f t="shared" si="286"/>
        <v>0.69541148014835907</v>
      </c>
      <c r="AV81" s="23">
        <v>50000</v>
      </c>
      <c r="AW81" s="6">
        <v>15541.3</v>
      </c>
      <c r="AX81" s="6">
        <v>8401.39</v>
      </c>
      <c r="AY81" s="18">
        <f t="shared" si="287"/>
        <v>0.31082599999999999</v>
      </c>
      <c r="AZ81" s="18">
        <f t="shared" si="288"/>
        <v>1.8498486559962102</v>
      </c>
      <c r="BA81" s="23">
        <v>0</v>
      </c>
      <c r="BB81" s="6">
        <v>0</v>
      </c>
      <c r="BC81" s="6"/>
      <c r="BD81" s="18" t="str">
        <f t="shared" si="289"/>
        <v xml:space="preserve"> </v>
      </c>
      <c r="BE81" s="18" t="str">
        <f t="shared" si="290"/>
        <v xml:space="preserve"> </v>
      </c>
      <c r="BF81" s="23">
        <v>0</v>
      </c>
      <c r="BG81" s="6">
        <v>0</v>
      </c>
      <c r="BH81" s="6"/>
      <c r="BI81" s="18" t="str">
        <f t="shared" si="291"/>
        <v xml:space="preserve"> </v>
      </c>
      <c r="BJ81" s="18" t="str">
        <f t="shared" si="292"/>
        <v xml:space="preserve"> </v>
      </c>
      <c r="BK81" s="23">
        <v>0</v>
      </c>
      <c r="BL81" s="6">
        <v>0</v>
      </c>
      <c r="BM81" s="6"/>
      <c r="BN81" s="18"/>
      <c r="BO81" s="18" t="str">
        <f t="shared" si="294"/>
        <v xml:space="preserve"> </v>
      </c>
      <c r="BP81" s="23">
        <v>0</v>
      </c>
      <c r="BQ81" s="6">
        <v>0</v>
      </c>
      <c r="BR81" s="6"/>
      <c r="BS81" s="18" t="str">
        <f t="shared" si="295"/>
        <v xml:space="preserve"> </v>
      </c>
      <c r="BT81" s="18" t="str">
        <f t="shared" si="296"/>
        <v xml:space="preserve"> </v>
      </c>
      <c r="BU81" s="23">
        <v>609257.75</v>
      </c>
      <c r="BV81" s="6">
        <v>235590.37</v>
      </c>
      <c r="BW81" s="6">
        <v>338058.62</v>
      </c>
      <c r="BX81" s="18">
        <f t="shared" si="297"/>
        <v>0.38668423996247892</v>
      </c>
      <c r="BY81" s="18">
        <f t="shared" si="298"/>
        <v>0.69689206564234329</v>
      </c>
      <c r="BZ81" s="23">
        <v>0</v>
      </c>
      <c r="CA81" s="6">
        <v>0</v>
      </c>
      <c r="CB81" s="6"/>
      <c r="CC81" s="18" t="str">
        <f t="shared" si="369"/>
        <v xml:space="preserve"> </v>
      </c>
      <c r="CD81" s="18" t="str">
        <f t="shared" si="299"/>
        <v xml:space="preserve"> </v>
      </c>
      <c r="CE81" s="17">
        <v>50000</v>
      </c>
      <c r="CF81" s="17">
        <v>12635.1</v>
      </c>
      <c r="CG81" s="17">
        <v>5275.9</v>
      </c>
      <c r="CH81" s="18">
        <f t="shared" si="300"/>
        <v>0.25270199999999998</v>
      </c>
      <c r="CI81" s="18" t="str">
        <f t="shared" si="314"/>
        <v>св.200</v>
      </c>
      <c r="CJ81" s="23">
        <v>50000</v>
      </c>
      <c r="CK81" s="6">
        <v>12635.1</v>
      </c>
      <c r="CL81" s="6">
        <v>5275.9</v>
      </c>
      <c r="CM81" s="18">
        <f t="shared" si="301"/>
        <v>0.25270199999999998</v>
      </c>
      <c r="CN81" s="18" t="str">
        <f t="shared" si="315"/>
        <v>св.200</v>
      </c>
      <c r="CO81" s="23">
        <v>0</v>
      </c>
      <c r="CP81" s="6">
        <v>0</v>
      </c>
      <c r="CQ81" s="6"/>
      <c r="CR81" s="18" t="str">
        <f t="shared" si="302"/>
        <v xml:space="preserve"> </v>
      </c>
      <c r="CS81" s="18" t="str">
        <f t="shared" si="303"/>
        <v xml:space="preserve"> </v>
      </c>
      <c r="CT81" s="23">
        <v>0</v>
      </c>
      <c r="CU81" s="6">
        <v>0</v>
      </c>
      <c r="CV81" s="6"/>
      <c r="CW81" s="18" t="str">
        <f t="shared" si="316"/>
        <v xml:space="preserve"> </v>
      </c>
      <c r="CX81" s="18" t="str">
        <f t="shared" si="317"/>
        <v xml:space="preserve"> </v>
      </c>
      <c r="CY81" s="23">
        <v>0</v>
      </c>
      <c r="CZ81" s="6">
        <v>0</v>
      </c>
      <c r="DA81" s="6"/>
      <c r="DB81" s="18" t="str">
        <f t="shared" si="304"/>
        <v xml:space="preserve"> </v>
      </c>
      <c r="DC81" s="18" t="str">
        <f t="shared" si="305"/>
        <v xml:space="preserve"> </v>
      </c>
      <c r="DD81" s="23">
        <v>0</v>
      </c>
      <c r="DE81" s="6">
        <v>0</v>
      </c>
      <c r="DF81" s="6"/>
      <c r="DG81" s="18" t="str">
        <f t="shared" si="306"/>
        <v xml:space="preserve"> </v>
      </c>
      <c r="DH81" s="18" t="str">
        <f t="shared" si="307"/>
        <v xml:space="preserve"> </v>
      </c>
      <c r="DI81" s="6">
        <v>0</v>
      </c>
      <c r="DJ81" s="6"/>
      <c r="DK81" s="18" t="str">
        <f t="shared" si="370"/>
        <v xml:space="preserve"> </v>
      </c>
      <c r="DL81" s="23">
        <v>100000</v>
      </c>
      <c r="DM81" s="6">
        <v>35808.03</v>
      </c>
      <c r="DN81" s="6">
        <v>81546.06</v>
      </c>
      <c r="DO81" s="18">
        <f t="shared" si="309"/>
        <v>0.35808029999999996</v>
      </c>
      <c r="DP81" s="18">
        <f t="shared" si="310"/>
        <v>0.43911416443663864</v>
      </c>
      <c r="DQ81" s="23">
        <v>23729</v>
      </c>
      <c r="DR81" s="6">
        <v>23779</v>
      </c>
      <c r="DS81" s="6">
        <v>31700</v>
      </c>
      <c r="DT81" s="18">
        <f t="shared" si="312"/>
        <v>1.0021071263011505</v>
      </c>
      <c r="DU81" s="18">
        <f t="shared" si="270"/>
        <v>0.75012618296529965</v>
      </c>
    </row>
    <row r="82" spans="1:125" s="39" customFormat="1" ht="17.25" customHeight="1" outlineLevel="1" x14ac:dyDescent="0.25">
      <c r="A82" s="11">
        <v>65</v>
      </c>
      <c r="B82" s="5" t="s">
        <v>42</v>
      </c>
      <c r="C82" s="17">
        <v>531753</v>
      </c>
      <c r="D82" s="17">
        <v>49299.12</v>
      </c>
      <c r="E82" s="17">
        <v>81327.399999999994</v>
      </c>
      <c r="F82" s="18">
        <f t="shared" si="311"/>
        <v>9.2710562986950712E-2</v>
      </c>
      <c r="G82" s="18">
        <f>IF(E82=0," ",IF(D82/E82*100&gt;200,"св.200",D82/E82))</f>
        <v>0.60618094270811562</v>
      </c>
      <c r="H82" s="10">
        <v>210000</v>
      </c>
      <c r="I82" s="14">
        <v>47429.119999999995</v>
      </c>
      <c r="J82" s="10">
        <v>81327.399999999994</v>
      </c>
      <c r="K82" s="18">
        <f>IF(I82&lt;=0," ",IF(I82/H82*100&gt;200,"СВ.200",I82/H82))</f>
        <v>0.22585295238095235</v>
      </c>
      <c r="L82" s="18">
        <f>IF(J82=0," ",IF(I82/J82*100&gt;200,"св.200",I82/J82))</f>
        <v>0.58318746203616489</v>
      </c>
      <c r="M82" s="23">
        <v>70000</v>
      </c>
      <c r="N82" s="23">
        <v>13150.8</v>
      </c>
      <c r="O82" s="23">
        <v>34497.1</v>
      </c>
      <c r="P82" s="18">
        <f>IF(N82&lt;=0," ",IF(M82&lt;=0," ",IF(N82/M82*100&gt;200,"СВ.200",N82/M82)))</f>
        <v>0.18786857142857141</v>
      </c>
      <c r="Q82" s="18">
        <f>IF(O82=0," ",IF(N82/O82*100&gt;200,"св.200",N82/O82))</f>
        <v>0.38121465282588973</v>
      </c>
      <c r="R82" s="23">
        <v>0</v>
      </c>
      <c r="S82" s="23">
        <v>0</v>
      </c>
      <c r="T82" s="23"/>
      <c r="U82" s="18" t="str">
        <f>IF(S82&lt;=0," ",IF(R82&lt;=0," ",IF(S82/R82*100&gt;200,"СВ.200",S82/R82)))</f>
        <v xml:space="preserve"> </v>
      </c>
      <c r="V82" s="18" t="str">
        <f t="shared" ref="V82:V83" si="371">IF(S82=0," ",IF(S82/T82*100&gt;200,"св.200",S82/T82))</f>
        <v xml:space="preserve"> </v>
      </c>
      <c r="W82" s="23">
        <v>0</v>
      </c>
      <c r="X82" s="23">
        <v>0</v>
      </c>
      <c r="Y82" s="23"/>
      <c r="Z82" s="18" t="str">
        <f>IF(X82&lt;=0," ",IF(W82&lt;=0," ",IF(X82/W82*100&gt;200,"СВ.200",X82/W82)))</f>
        <v xml:space="preserve"> </v>
      </c>
      <c r="AA82" s="18" t="str">
        <f>IF(X82=0," ",IF(X82/Y82*100&gt;200,"св.200",X82/Y82))</f>
        <v xml:space="preserve"> </v>
      </c>
      <c r="AB82" s="23">
        <v>25000</v>
      </c>
      <c r="AC82" s="23">
        <v>1516.94</v>
      </c>
      <c r="AD82" s="23">
        <v>1108.56</v>
      </c>
      <c r="AE82" s="18">
        <f>IF(AC82&lt;=0," ",IF(AB82&lt;=0," ",IF(AC82/AB82*100&gt;200,"СВ.200",AC82/AB82)))</f>
        <v>6.0677600000000005E-2</v>
      </c>
      <c r="AF82" s="18">
        <f>IF(AD82=0," ",IF(AC82/AD82*100&gt;200,"св.200",AC82/AD82))</f>
        <v>1.368387818431118</v>
      </c>
      <c r="AG82" s="23">
        <v>115000</v>
      </c>
      <c r="AH82" s="23">
        <v>32761.38</v>
      </c>
      <c r="AI82" s="23">
        <v>45721.74</v>
      </c>
      <c r="AJ82" s="18">
        <f>IF(AH82&lt;=0," ",IF(AG82&lt;=0," ",IF(AH82/AG82*100&gt;200,"СВ.200",AH82/AG82)))</f>
        <v>0.28488156521739133</v>
      </c>
      <c r="AK82" s="18">
        <f>IF(AI82=0," ",IF(AH82/AI82*100&gt;200,"св.200",AH82/AI82))</f>
        <v>0.71653834696579799</v>
      </c>
      <c r="AL82" s="23">
        <v>0</v>
      </c>
      <c r="AM82" s="23">
        <v>0</v>
      </c>
      <c r="AN82" s="23"/>
      <c r="AO82" s="18" t="str">
        <f>IF(AM82&lt;=0," ",IF(AL82&lt;=0," ",IF(AM82/AL82*100&gt;200,"СВ.200",AM82/AL82)))</f>
        <v xml:space="preserve"> </v>
      </c>
      <c r="AP82" s="18" t="str">
        <f>IF(AN82=0," ",IF(AM82/AN82*100&gt;200,"св.200",AM82/AN82))</f>
        <v xml:space="preserve"> </v>
      </c>
      <c r="AQ82" s="6">
        <v>321753</v>
      </c>
      <c r="AR82" s="6">
        <v>1870</v>
      </c>
      <c r="AS82" s="6">
        <v>0</v>
      </c>
      <c r="AT82" s="18">
        <f>IF(AR82&lt;=0," ",IF(AQ82&lt;=0," ",IF(AR82/AQ82*100&gt;200,"СВ.200",AR82/AQ82)))</f>
        <v>5.8119116216476616E-3</v>
      </c>
      <c r="AU82" s="18" t="str">
        <f>IF(AS82=0," ",IF(AR82/AS82*100&gt;200,"св.200",AR82/AS82))</f>
        <v xml:space="preserve"> </v>
      </c>
      <c r="AV82" s="23">
        <v>0</v>
      </c>
      <c r="AW82" s="23">
        <v>0</v>
      </c>
      <c r="AX82" s="23"/>
      <c r="AY82" s="18" t="str">
        <f>IF(AW82&lt;=0," ",IF(AV82&lt;=0," ",IF(AW82/AV82*100&gt;200,"СВ.200",AW82/AV82)))</f>
        <v xml:space="preserve"> </v>
      </c>
      <c r="AZ82" s="18" t="str">
        <f>IF(AX82=0," ",IF(AW82/AX82*100&gt;200,"св.200",AW82/AX82))</f>
        <v xml:space="preserve"> </v>
      </c>
      <c r="BA82" s="23">
        <v>317753</v>
      </c>
      <c r="BB82" s="23">
        <v>0</v>
      </c>
      <c r="BC82" s="23"/>
      <c r="BD82" s="18" t="str">
        <f>IF(BB82&lt;=0," ",IF(BA82&lt;=0," ",IF(BB82/BA82*100&gt;200,"СВ.200",BB82/BA82)))</f>
        <v xml:space="preserve"> </v>
      </c>
      <c r="BE82" s="18" t="str">
        <f>IF(BC82=0," ",IF(BB82/BC82*100&gt;200,"св.200",BB82/BC82))</f>
        <v xml:space="preserve"> </v>
      </c>
      <c r="BF82" s="23">
        <v>0</v>
      </c>
      <c r="BG82" s="23">
        <v>0</v>
      </c>
      <c r="BH82" s="23"/>
      <c r="BI82" s="18" t="str">
        <f>IF(BG82&lt;=0," ",IF(BF82&lt;=0," ",IF(BG82/BF82*100&gt;200,"СВ.200",BG82/BF82)))</f>
        <v xml:space="preserve"> </v>
      </c>
      <c r="BJ82" s="18" t="str">
        <f>IF(BH82=0," ",IF(BG82/BH82*100&gt;200,"св.200",BG82/BH82))</f>
        <v xml:space="preserve"> </v>
      </c>
      <c r="BK82" s="23">
        <v>0</v>
      </c>
      <c r="BL82" s="23">
        <v>0</v>
      </c>
      <c r="BM82" s="23"/>
      <c r="BN82" s="18"/>
      <c r="BO82" s="18" t="str">
        <f>IF(BM82=0," ",IF(BL82/BM82*100&gt;200,"св.200",BL82/BM82))</f>
        <v xml:space="preserve"> </v>
      </c>
      <c r="BP82" s="23">
        <v>0</v>
      </c>
      <c r="BQ82" s="23">
        <v>0</v>
      </c>
      <c r="BR82" s="23"/>
      <c r="BS82" s="18" t="str">
        <f>IF(BQ82&lt;=0," ",IF(BP82&lt;=0," ",IF(BQ82/BP82*100&gt;200,"СВ.200",BQ82/BP82)))</f>
        <v xml:space="preserve"> </v>
      </c>
      <c r="BT82" s="18" t="str">
        <f>IF(BR82=0," ",IF(BQ82/BR82*100&gt;200,"св.200",BQ82/BR82))</f>
        <v xml:space="preserve"> </v>
      </c>
      <c r="BU82" s="23">
        <v>4000</v>
      </c>
      <c r="BV82" s="23">
        <v>1870</v>
      </c>
      <c r="BW82" s="23"/>
      <c r="BX82" s="18">
        <f t="shared" ref="BX82" si="372">IF(BV82&lt;=0," ",IF(BU82&lt;=0," ",IF(BV82/BU82*100&gt;200,"СВ.200",BV82/BU82)))</f>
        <v>0.46750000000000003</v>
      </c>
      <c r="BY82" s="18" t="str">
        <f t="shared" ref="BY82" si="373">IF(BW82=0," ",IF(BV82/BW82*100&gt;200,"св.200",BV82/BW82))</f>
        <v xml:space="preserve"> </v>
      </c>
      <c r="BZ82" s="23">
        <v>0</v>
      </c>
      <c r="CA82" s="23">
        <v>0</v>
      </c>
      <c r="CB82" s="23"/>
      <c r="CC82" s="18" t="str">
        <f>IF(CA82&lt;=0," ",IF(BZ82&lt;=0," ",IF(CA82/BZ82*100&gt;200,"СВ.200",CA82/BZ82)))</f>
        <v xml:space="preserve"> </v>
      </c>
      <c r="CD82" s="18" t="str">
        <f>IF(CB82=0," ",IF(CA82/CB82*100&gt;200,"св.200",CA82/CB82))</f>
        <v xml:space="preserve"> </v>
      </c>
      <c r="CE82" s="17">
        <v>0</v>
      </c>
      <c r="CF82" s="17">
        <v>0</v>
      </c>
      <c r="CG82" s="17">
        <v>0</v>
      </c>
      <c r="CH82" s="18" t="str">
        <f>IF(CF82&lt;=0," ",IF(CE82&lt;=0," ",IF(CF82/CE82*100&gt;200,"СВ.200",CF82/CE82)))</f>
        <v xml:space="preserve"> </v>
      </c>
      <c r="CI82" s="18" t="str">
        <f>IF(CG82=0," ",IF(CF82/CG82*100&gt;200,"св.200",CF82/CG82))</f>
        <v xml:space="preserve"> </v>
      </c>
      <c r="CJ82" s="23">
        <v>0</v>
      </c>
      <c r="CK82" s="23">
        <v>0</v>
      </c>
      <c r="CL82" s="23"/>
      <c r="CM82" s="18" t="str">
        <f>IF(CK82&lt;=0," ",IF(CJ82&lt;=0," ",IF(CK82/CJ82*100&gt;200,"СВ.200",CK82/CJ82)))</f>
        <v xml:space="preserve"> </v>
      </c>
      <c r="CN82" s="18" t="str">
        <f>IF(CL82=0," ",IF(CK82/CL82*100&gt;200,"св.200",CK82/CL82))</f>
        <v xml:space="preserve"> </v>
      </c>
      <c r="CO82" s="23">
        <v>0</v>
      </c>
      <c r="CP82" s="23">
        <v>0</v>
      </c>
      <c r="CQ82" s="23"/>
      <c r="CR82" s="18" t="str">
        <f>IF(CP82&lt;=0," ",IF(CO82&lt;=0," ",IF(CP82/CO82*100&gt;200,"СВ.200",CP82/CO82)))</f>
        <v xml:space="preserve"> </v>
      </c>
      <c r="CS82" s="18" t="str">
        <f>IF(CQ82=0," ",IF(CP82/CQ82*100&gt;200,"св.200",CP82/CQ82))</f>
        <v xml:space="preserve"> </v>
      </c>
      <c r="CT82" s="23">
        <v>0</v>
      </c>
      <c r="CU82" s="23">
        <v>0</v>
      </c>
      <c r="CV82" s="23"/>
      <c r="CW82" s="18" t="str">
        <f t="shared" si="316"/>
        <v xml:space="preserve"> </v>
      </c>
      <c r="CX82" s="18" t="str">
        <f t="shared" si="317"/>
        <v xml:space="preserve"> </v>
      </c>
      <c r="CY82" s="23">
        <v>0</v>
      </c>
      <c r="CZ82" s="23">
        <v>0</v>
      </c>
      <c r="DA82" s="23"/>
      <c r="DB82" s="18" t="str">
        <f>IF(CZ82&lt;=0," ",IF(CY82&lt;=0," ",IF(CZ82/CY82*100&gt;200,"СВ.200",CZ82/CY82)))</f>
        <v xml:space="preserve"> </v>
      </c>
      <c r="DC82" s="18" t="str">
        <f>IF(DA82=0," ",IF(CZ82/DA82*100&gt;200,"св.200",CZ82/DA82))</f>
        <v xml:space="preserve"> </v>
      </c>
      <c r="DD82" s="23">
        <v>0</v>
      </c>
      <c r="DE82" s="23">
        <v>0</v>
      </c>
      <c r="DF82" s="23"/>
      <c r="DG82" s="18" t="str">
        <f>IF(DE82&lt;=0," ",IF(DD82&lt;=0," ",IF(DE82/DD82*100&gt;200,"СВ.200",DE82/DD82)))</f>
        <v xml:space="preserve"> </v>
      </c>
      <c r="DH82" s="18" t="str">
        <f>IF(DF82=0," ",IF(DE82/DF82*100&gt;200,"св.200",DE82/DF82))</f>
        <v xml:space="preserve"> </v>
      </c>
      <c r="DI82" s="23">
        <v>0</v>
      </c>
      <c r="DJ82" s="23"/>
      <c r="DK82" s="18" t="str">
        <f t="shared" si="370"/>
        <v xml:space="preserve"> </v>
      </c>
      <c r="DL82" s="23"/>
      <c r="DM82" s="23">
        <v>0</v>
      </c>
      <c r="DN82" s="23"/>
      <c r="DO82" s="18" t="str">
        <f>IF(DM82&lt;=0," ",IF(DL82&lt;=0," ",IF(DM82/DL82*100&gt;200,"СВ.200",DM82/DL82)))</f>
        <v xml:space="preserve"> </v>
      </c>
      <c r="DP82" s="18" t="str">
        <f>IF(DN82=0," ",IF(DM82/DN82*100&gt;200,"св.200",DM82/DN82))</f>
        <v xml:space="preserve"> </v>
      </c>
      <c r="DQ82" s="23"/>
      <c r="DR82" s="23"/>
      <c r="DS82" s="23"/>
      <c r="DT82" s="18" t="str">
        <f>IF(DR82&lt;=0," ",IF(DQ82&lt;=0," ",IF(DR82/DQ82*100&gt;200,"СВ.200",DR82/DQ82)))</f>
        <v xml:space="preserve"> </v>
      </c>
      <c r="DU82" s="18" t="str">
        <f>IF(DS82=0," ",IF(DR82/DS82*100&gt;200,"св.200",DR82/DS82))</f>
        <v xml:space="preserve"> </v>
      </c>
    </row>
    <row r="83" spans="1:125" s="39" customFormat="1" ht="15.75" customHeight="1" outlineLevel="1" x14ac:dyDescent="0.25">
      <c r="A83" s="11">
        <v>66</v>
      </c>
      <c r="B83" s="5" t="s">
        <v>49</v>
      </c>
      <c r="C83" s="17">
        <v>974480</v>
      </c>
      <c r="D83" s="17">
        <v>237672.3</v>
      </c>
      <c r="E83" s="17">
        <v>405023.5</v>
      </c>
      <c r="F83" s="18">
        <f t="shared" si="311"/>
        <v>0.24389653969296443</v>
      </c>
      <c r="G83" s="18">
        <f t="shared" ref="G83" si="374">IF(E83=0," ",IF(D83/E83*100&gt;200,"св.200",D83/E83))</f>
        <v>0.58681113565015364</v>
      </c>
      <c r="H83" s="10">
        <v>911000</v>
      </c>
      <c r="I83" s="14">
        <v>188157.3</v>
      </c>
      <c r="J83" s="10">
        <v>261202.06999999998</v>
      </c>
      <c r="K83" s="18">
        <f t="shared" ref="K83" si="375">IF(I83&lt;=0," ",IF(I83/H83*100&gt;200,"СВ.200",I83/H83))</f>
        <v>0.20653929747530186</v>
      </c>
      <c r="L83" s="18">
        <f t="shared" ref="L83" si="376">IF(J83=0," ",IF(I83/J83*100&gt;200,"св.200",I83/J83))</f>
        <v>0.72035148879180022</v>
      </c>
      <c r="M83" s="23">
        <v>111000</v>
      </c>
      <c r="N83" s="23">
        <v>62643.31</v>
      </c>
      <c r="O83" s="23">
        <v>65254.42</v>
      </c>
      <c r="P83" s="18">
        <f t="shared" ref="P83" si="377">IF(N83&lt;=0," ",IF(M83&lt;=0," ",IF(N83/M83*100&gt;200,"СВ.200",N83/M83)))</f>
        <v>0.56435414414414409</v>
      </c>
      <c r="Q83" s="18">
        <f t="shared" ref="Q83" si="378">IF(O83=0," ",IF(N83/O83*100&gt;200,"св.200",N83/O83))</f>
        <v>0.95998569905302966</v>
      </c>
      <c r="R83" s="23">
        <v>0</v>
      </c>
      <c r="S83" s="23">
        <v>0</v>
      </c>
      <c r="T83" s="23"/>
      <c r="U83" s="18" t="str">
        <f t="shared" ref="U83" si="379">IF(S83&lt;=0," ",IF(R83&lt;=0," ",IF(S83/R83*100&gt;200,"СВ.200",S83/R83)))</f>
        <v xml:space="preserve"> </v>
      </c>
      <c r="V83" s="18" t="str">
        <f t="shared" si="371"/>
        <v xml:space="preserve"> </v>
      </c>
      <c r="W83" s="23">
        <v>0</v>
      </c>
      <c r="X83" s="23">
        <v>3708</v>
      </c>
      <c r="Y83" s="23">
        <v>2429.66</v>
      </c>
      <c r="Z83" s="18" t="str">
        <f t="shared" ref="Z83" si="380">IF(X83&lt;=0," ",IF(W83&lt;=0," ",IF(X83/W83*100&gt;200,"СВ.200",X83/W83)))</f>
        <v xml:space="preserve"> </v>
      </c>
      <c r="AA83" s="18">
        <f t="shared" ref="AA83" si="381">IF(Y83=0," ",IF(X83/Y83*100&gt;200,"св.200",X83/Y83))</f>
        <v>1.5261394598421179</v>
      </c>
      <c r="AB83" s="23">
        <v>50000</v>
      </c>
      <c r="AC83" s="23">
        <v>47050.83</v>
      </c>
      <c r="AD83" s="23">
        <v>23041.03</v>
      </c>
      <c r="AE83" s="18">
        <f t="shared" ref="AE83" si="382">IF(AC83&lt;=0," ",IF(AB83&lt;=0," ",IF(AC83/AB83*100&gt;200,"СВ.200",AC83/AB83)))</f>
        <v>0.94101659999999998</v>
      </c>
      <c r="AF83" s="18" t="str">
        <f t="shared" ref="AF83" si="383">IF(AD83=0," ",IF(AC83/AD83*100&gt;200,"св.200",AC83/AD83))</f>
        <v>св.200</v>
      </c>
      <c r="AG83" s="23">
        <v>750000</v>
      </c>
      <c r="AH83" s="23">
        <v>74755.16</v>
      </c>
      <c r="AI83" s="23">
        <v>170476.96</v>
      </c>
      <c r="AJ83" s="18">
        <f t="shared" ref="AJ83" si="384">IF(AH83&lt;=0," ",IF(AG83&lt;=0," ",IF(AH83/AG83*100&gt;200,"СВ.200",AH83/AG83)))</f>
        <v>9.9673546666666668E-2</v>
      </c>
      <c r="AK83" s="18">
        <f t="shared" ref="AK83" si="385">IF(AI83=0," ",IF(AH83/AI83*100&gt;200,"св.200",AH83/AI83))</f>
        <v>0.43850594238658414</v>
      </c>
      <c r="AL83" s="23">
        <v>0</v>
      </c>
      <c r="AM83" s="23">
        <v>0</v>
      </c>
      <c r="AN83" s="23"/>
      <c r="AO83" s="18" t="str">
        <f t="shared" ref="AO83" si="386">IF(AM83&lt;=0," ",IF(AL83&lt;=0," ",IF(AM83/AL83*100&gt;200,"СВ.200",AM83/AL83)))</f>
        <v xml:space="preserve"> </v>
      </c>
      <c r="AP83" s="18" t="str">
        <f t="shared" ref="AP83" si="387">IF(AN83=0," ",IF(AM83/AN83*100&gt;200,"св.200",AM83/AN83))</f>
        <v xml:space="preserve"> </v>
      </c>
      <c r="AQ83" s="6">
        <v>63480</v>
      </c>
      <c r="AR83" s="6">
        <v>49515</v>
      </c>
      <c r="AS83" s="6">
        <v>143821.43</v>
      </c>
      <c r="AT83" s="18">
        <f t="shared" ref="AT83" si="388">IF(AR83&lt;=0," ",IF(AQ83&lt;=0," ",IF(AR83/AQ83*100&gt;200,"СВ.200",AR83/AQ83)))</f>
        <v>0.78000945179584125</v>
      </c>
      <c r="AU83" s="18">
        <f t="shared" ref="AU83" si="389">IF(AS83=0," ",IF(AR83/AS83*100&gt;200,"св.200",AR83/AS83))</f>
        <v>0.34428109913800747</v>
      </c>
      <c r="AV83" s="23">
        <v>0</v>
      </c>
      <c r="AW83" s="23">
        <v>0</v>
      </c>
      <c r="AX83" s="23"/>
      <c r="AY83" s="18" t="str">
        <f t="shared" ref="AY83" si="390">IF(AW83&lt;=0," ",IF(AV83&lt;=0," ",IF(AW83/AV83*100&gt;200,"СВ.200",AW83/AV83)))</f>
        <v xml:space="preserve"> </v>
      </c>
      <c r="AZ83" s="18" t="str">
        <f t="shared" ref="AZ83" si="391">IF(AX83=0," ",IF(AW83/AX83*100&gt;200,"св.200",AW83/AX83))</f>
        <v xml:space="preserve"> </v>
      </c>
      <c r="BA83" s="23">
        <v>0</v>
      </c>
      <c r="BB83" s="23">
        <v>0</v>
      </c>
      <c r="BC83" s="23">
        <v>109436.43</v>
      </c>
      <c r="BD83" s="18" t="str">
        <f t="shared" ref="BD83" si="392">IF(BB83&lt;=0," ",IF(BA83&lt;=0," ",IF(BB83/BA83*100&gt;200,"СВ.200",BB83/BA83)))</f>
        <v xml:space="preserve"> </v>
      </c>
      <c r="BE83" s="18">
        <f t="shared" ref="BE83" si="393">IF(BC83=0," ",IF(BB83/BC83*100&gt;200,"св.200",BB83/BC83))</f>
        <v>0</v>
      </c>
      <c r="BF83" s="23">
        <v>0</v>
      </c>
      <c r="BG83" s="23">
        <v>0</v>
      </c>
      <c r="BH83" s="23"/>
      <c r="BI83" s="18" t="str">
        <f t="shared" ref="BI83" si="394">IF(BG83&lt;=0," ",IF(BF83&lt;=0," ",IF(BG83/BF83*100&gt;200,"СВ.200",BG83/BF83)))</f>
        <v xml:space="preserve"> </v>
      </c>
      <c r="BJ83" s="18" t="str">
        <f t="shared" ref="BJ83" si="395">IF(BH83=0," ",IF(BG83/BH83*100&gt;200,"св.200",BG83/BH83))</f>
        <v xml:space="preserve"> </v>
      </c>
      <c r="BK83" s="23">
        <v>0</v>
      </c>
      <c r="BL83" s="23">
        <v>0</v>
      </c>
      <c r="BM83" s="23"/>
      <c r="BN83" s="18"/>
      <c r="BO83" s="18" t="str">
        <f t="shared" ref="BO83" si="396">IF(BM83=0," ",IF(BL83/BM83*100&gt;200,"св.200",BL83/BM83))</f>
        <v xml:space="preserve"> </v>
      </c>
      <c r="BP83" s="23">
        <v>0</v>
      </c>
      <c r="BQ83" s="23">
        <v>0</v>
      </c>
      <c r="BR83" s="23"/>
      <c r="BS83" s="18" t="str">
        <f t="shared" ref="BS83" si="397">IF(BQ83&lt;=0," ",IF(BP83&lt;=0," ",IF(BQ83/BP83*100&gt;200,"СВ.200",BQ83/BP83)))</f>
        <v xml:space="preserve"> </v>
      </c>
      <c r="BT83" s="18" t="str">
        <f t="shared" ref="BT83" si="398">IF(BR83=0," ",IF(BQ83/BR83*100&gt;200,"св.200",BQ83/BR83))</f>
        <v xml:space="preserve"> </v>
      </c>
      <c r="BU83" s="23">
        <v>0</v>
      </c>
      <c r="BV83" s="23">
        <v>0</v>
      </c>
      <c r="BW83" s="23"/>
      <c r="BX83" s="18" t="str">
        <f t="shared" ref="BX83" si="399">IF(BV83&lt;=0," ",IF(BU83&lt;=0," ",IF(BV83/BU83*100&gt;200,"СВ.200",BV83/BU83)))</f>
        <v xml:space="preserve"> </v>
      </c>
      <c r="BY83" s="18" t="str">
        <f t="shared" ref="BY83" si="400">IF(BW83=0," ",IF(BV83/BW83*100&gt;200,"св.200",BV83/BW83))</f>
        <v xml:space="preserve"> </v>
      </c>
      <c r="BZ83" s="23">
        <v>0</v>
      </c>
      <c r="CA83" s="23">
        <v>0</v>
      </c>
      <c r="CB83" s="23"/>
      <c r="CC83" s="18" t="str">
        <f t="shared" ref="CC83" si="401">IF(CA83&lt;=0," ",IF(BZ83&lt;=0," ",IF(CA83/BZ83*100&gt;200,"СВ.200",CA83/BZ83)))</f>
        <v xml:space="preserve"> </v>
      </c>
      <c r="CD83" s="18" t="str">
        <f t="shared" ref="CD83" si="402">IF(CB83=0," ",IF(CA83/CB83*100&gt;200,"св.200",CA83/CB83))</f>
        <v xml:space="preserve"> </v>
      </c>
      <c r="CE83" s="17">
        <v>0</v>
      </c>
      <c r="CF83" s="17">
        <v>0</v>
      </c>
      <c r="CG83" s="17">
        <v>0</v>
      </c>
      <c r="CH83" s="18" t="str">
        <f t="shared" ref="CH83" si="403">IF(CF83&lt;=0," ",IF(CE83&lt;=0," ",IF(CF83/CE83*100&gt;200,"СВ.200",CF83/CE83)))</f>
        <v xml:space="preserve"> </v>
      </c>
      <c r="CI83" s="18" t="str">
        <f t="shared" ref="CI83" si="404">IF(CG83=0," ",IF(CF83/CG83*100&gt;200,"св.200",CF83/CG83))</f>
        <v xml:space="preserve"> </v>
      </c>
      <c r="CJ83" s="23">
        <v>0</v>
      </c>
      <c r="CK83" s="23">
        <v>0</v>
      </c>
      <c r="CL83" s="23"/>
      <c r="CM83" s="18" t="str">
        <f t="shared" ref="CM83" si="405">IF(CK83&lt;=0," ",IF(CJ83&lt;=0," ",IF(CK83/CJ83*100&gt;200,"СВ.200",CK83/CJ83)))</f>
        <v xml:space="preserve"> </v>
      </c>
      <c r="CN83" s="18" t="str">
        <f t="shared" ref="CN83" si="406">IF(CL83=0," ",IF(CK83/CL83*100&gt;200,"св.200",CK83/CL83))</f>
        <v xml:space="preserve"> </v>
      </c>
      <c r="CO83" s="23">
        <v>0</v>
      </c>
      <c r="CP83" s="23">
        <v>0</v>
      </c>
      <c r="CQ83" s="23"/>
      <c r="CR83" s="18" t="str">
        <f t="shared" ref="CR83" si="407">IF(CP83&lt;=0," ",IF(CO83&lt;=0," ",IF(CP83/CO83*100&gt;200,"СВ.200",CP83/CO83)))</f>
        <v xml:space="preserve"> </v>
      </c>
      <c r="CS83" s="18" t="str">
        <f t="shared" ref="CS83" si="408">IF(CQ83=0," ",IF(CP83/CQ83*100&gt;200,"св.200",CP83/CQ83))</f>
        <v xml:space="preserve"> </v>
      </c>
      <c r="CT83" s="23">
        <v>0</v>
      </c>
      <c r="CU83" s="23">
        <v>0</v>
      </c>
      <c r="CV83" s="23"/>
      <c r="CW83" s="18" t="str">
        <f t="shared" si="316"/>
        <v xml:space="preserve"> </v>
      </c>
      <c r="CX83" s="18" t="str">
        <f t="shared" si="317"/>
        <v xml:space="preserve"> </v>
      </c>
      <c r="CY83" s="23">
        <v>0</v>
      </c>
      <c r="CZ83" s="23">
        <v>0</v>
      </c>
      <c r="DA83" s="23"/>
      <c r="DB83" s="18" t="str">
        <f t="shared" ref="DB83" si="409">IF(CZ83&lt;=0," ",IF(CY83&lt;=0," ",IF(CZ83/CY83*100&gt;200,"СВ.200",CZ83/CY83)))</f>
        <v xml:space="preserve"> </v>
      </c>
      <c r="DC83" s="18" t="str">
        <f t="shared" ref="DC83" si="410">IF(DA83=0," ",IF(CZ83/DA83*100&gt;200,"св.200",CZ83/DA83))</f>
        <v xml:space="preserve"> </v>
      </c>
      <c r="DD83" s="23">
        <v>0</v>
      </c>
      <c r="DE83" s="23">
        <v>0</v>
      </c>
      <c r="DF83" s="23"/>
      <c r="DG83" s="18" t="str">
        <f t="shared" ref="DG83" si="411">IF(DE83&lt;=0," ",IF(DD83&lt;=0," ",IF(DE83/DD83*100&gt;200,"СВ.200",DE83/DD83)))</f>
        <v xml:space="preserve"> </v>
      </c>
      <c r="DH83" s="18" t="str">
        <f t="shared" ref="DH83" si="412">IF(DF83=0," ",IF(DE83/DF83*100&gt;200,"св.200",DE83/DF83))</f>
        <v xml:space="preserve"> </v>
      </c>
      <c r="DI83" s="23">
        <v>0</v>
      </c>
      <c r="DJ83" s="23"/>
      <c r="DK83" s="18" t="str">
        <f t="shared" si="308"/>
        <v xml:space="preserve"> </v>
      </c>
      <c r="DL83" s="23"/>
      <c r="DM83" s="23">
        <v>0</v>
      </c>
      <c r="DN83" s="23"/>
      <c r="DO83" s="18" t="str">
        <f t="shared" ref="DO83" si="413">IF(DM83&lt;=0," ",IF(DL83&lt;=0," ",IF(DM83/DL83*100&gt;200,"СВ.200",DM83/DL83)))</f>
        <v xml:space="preserve"> </v>
      </c>
      <c r="DP83" s="18" t="str">
        <f t="shared" ref="DP83" si="414">IF(DN83=0," ",IF(DM83/DN83*100&gt;200,"св.200",DM83/DN83))</f>
        <v xml:space="preserve"> </v>
      </c>
      <c r="DQ83" s="23">
        <v>63480</v>
      </c>
      <c r="DR83" s="23">
        <v>49515</v>
      </c>
      <c r="DS83" s="23">
        <v>34385</v>
      </c>
      <c r="DT83" s="18">
        <f t="shared" ref="DT83:DT143" si="415">IF(DR83&lt;=0," ",IF(DQ83&lt;=0," ",IF(DR83/DQ83*100&gt;200,"СВ.200",DR83/DQ83)))</f>
        <v>0.78000945179584125</v>
      </c>
      <c r="DU83" s="18">
        <f t="shared" ref="DU83:DU87" si="416">IF(DS83=0," ",IF(DR83/DS83*100&gt;200,"св.200",DR83/DS83))</f>
        <v>1.4400174494692453</v>
      </c>
    </row>
    <row r="84" spans="1:125" s="38" customFormat="1" ht="32.1" customHeight="1" x14ac:dyDescent="0.25">
      <c r="A84" s="12"/>
      <c r="B84" s="4" t="s">
        <v>133</v>
      </c>
      <c r="C84" s="20">
        <v>196904485.06999999</v>
      </c>
      <c r="D84" s="20">
        <v>67209379.519999996</v>
      </c>
      <c r="E84" s="20">
        <v>60761588.54999999</v>
      </c>
      <c r="F84" s="16">
        <f t="shared" si="311"/>
        <v>0.34132985592535847</v>
      </c>
      <c r="G84" s="16">
        <f t="shared" si="271"/>
        <v>1.1061162343491759</v>
      </c>
      <c r="H84" s="15">
        <v>160718365.81999999</v>
      </c>
      <c r="I84" s="29">
        <v>59071965.779999994</v>
      </c>
      <c r="J84" s="15">
        <v>56365163.340000004</v>
      </c>
      <c r="K84" s="16">
        <f t="shared" si="272"/>
        <v>0.36754956708655762</v>
      </c>
      <c r="L84" s="16">
        <f t="shared" si="273"/>
        <v>1.0480226132526629</v>
      </c>
      <c r="M84" s="15">
        <v>134564023.81999999</v>
      </c>
      <c r="N84" s="15">
        <v>52409786.019999988</v>
      </c>
      <c r="O84" s="15">
        <v>48816263.699999996</v>
      </c>
      <c r="P84" s="16">
        <f t="shared" si="274"/>
        <v>0.38947843957242323</v>
      </c>
      <c r="Q84" s="16">
        <f t="shared" si="275"/>
        <v>1.0736132191944054</v>
      </c>
      <c r="R84" s="15">
        <v>3207760</v>
      </c>
      <c r="S84" s="15">
        <v>1791951.8399999999</v>
      </c>
      <c r="T84" s="15">
        <v>1664999.23</v>
      </c>
      <c r="U84" s="16">
        <f t="shared" si="276"/>
        <v>0.55863027159139078</v>
      </c>
      <c r="V84" s="16">
        <f t="shared" si="277"/>
        <v>1.0762478490755818</v>
      </c>
      <c r="W84" s="15">
        <v>34021</v>
      </c>
      <c r="X84" s="15">
        <v>32827.49</v>
      </c>
      <c r="Y84" s="15">
        <v>12614</v>
      </c>
      <c r="Z84" s="16">
        <f t="shared" si="278"/>
        <v>0.96491843273272382</v>
      </c>
      <c r="AA84" s="16" t="str">
        <f t="shared" si="279"/>
        <v>св.200</v>
      </c>
      <c r="AB84" s="15">
        <v>5360000</v>
      </c>
      <c r="AC84" s="15">
        <v>191082.79</v>
      </c>
      <c r="AD84" s="15">
        <v>901129.2699999999</v>
      </c>
      <c r="AE84" s="16">
        <f t="shared" si="280"/>
        <v>3.5649774253731344E-2</v>
      </c>
      <c r="AF84" s="16">
        <f t="shared" si="281"/>
        <v>0.21204814487936902</v>
      </c>
      <c r="AG84" s="15">
        <v>17542561</v>
      </c>
      <c r="AH84" s="15">
        <v>4644855.54</v>
      </c>
      <c r="AI84" s="15">
        <v>4969957.1399999997</v>
      </c>
      <c r="AJ84" s="16">
        <f t="shared" si="282"/>
        <v>0.26477636532089016</v>
      </c>
      <c r="AK84" s="16">
        <f t="shared" si="283"/>
        <v>0.93458663911133855</v>
      </c>
      <c r="AL84" s="15">
        <v>10000</v>
      </c>
      <c r="AM84" s="15">
        <v>1462.1</v>
      </c>
      <c r="AN84" s="15">
        <v>200</v>
      </c>
      <c r="AO84" s="16">
        <f t="shared" si="368"/>
        <v>0.14620999999999998</v>
      </c>
      <c r="AP84" s="16" t="str">
        <f t="shared" si="284"/>
        <v>св.200</v>
      </c>
      <c r="AQ84" s="15">
        <v>36186119.25</v>
      </c>
      <c r="AR84" s="15">
        <v>8137413.7400000002</v>
      </c>
      <c r="AS84" s="15">
        <v>4396425.21</v>
      </c>
      <c r="AT84" s="16">
        <f t="shared" si="285"/>
        <v>0.22487666289332753</v>
      </c>
      <c r="AU84" s="16">
        <f t="shared" si="286"/>
        <v>1.8509159945427571</v>
      </c>
      <c r="AV84" s="15">
        <v>1870000</v>
      </c>
      <c r="AW84" s="15">
        <v>1466403.85</v>
      </c>
      <c r="AX84" s="15">
        <v>936389.13</v>
      </c>
      <c r="AY84" s="16">
        <f t="shared" si="287"/>
        <v>0.78417318181818185</v>
      </c>
      <c r="AZ84" s="16">
        <f t="shared" si="288"/>
        <v>1.5660197272900851</v>
      </c>
      <c r="BA84" s="15">
        <v>740620.48</v>
      </c>
      <c r="BB84" s="15">
        <v>382562.5</v>
      </c>
      <c r="BC84" s="15">
        <v>315479</v>
      </c>
      <c r="BD84" s="16">
        <f t="shared" si="289"/>
        <v>0.51654323682758541</v>
      </c>
      <c r="BE84" s="16">
        <f t="shared" si="290"/>
        <v>1.2126401440349437</v>
      </c>
      <c r="BF84" s="15">
        <v>659436</v>
      </c>
      <c r="BG84" s="15">
        <v>723467.03</v>
      </c>
      <c r="BH84" s="15">
        <v>364944.02999999997</v>
      </c>
      <c r="BI84" s="16">
        <f t="shared" si="291"/>
        <v>1.097099688218417</v>
      </c>
      <c r="BJ84" s="16">
        <f t="shared" si="292"/>
        <v>1.9824054389929329</v>
      </c>
      <c r="BK84" s="15">
        <v>0</v>
      </c>
      <c r="BL84" s="15">
        <v>0</v>
      </c>
      <c r="BM84" s="15">
        <v>14800</v>
      </c>
      <c r="BN84" s="16" t="str">
        <f t="shared" ref="BN84:BN108" si="417">IF(BL84&lt;=0," ",IF(BK84&lt;=0," ",IF(BL84/BK84*100&gt;200,"СВ.200",BL84/BK84)))</f>
        <v xml:space="preserve"> </v>
      </c>
      <c r="BO84" s="16">
        <f t="shared" si="294"/>
        <v>0</v>
      </c>
      <c r="BP84" s="15">
        <v>960000</v>
      </c>
      <c r="BQ84" s="15">
        <v>766321.54</v>
      </c>
      <c r="BR84" s="15">
        <v>546238.62</v>
      </c>
      <c r="BS84" s="16">
        <f t="shared" si="295"/>
        <v>0.79825160416666674</v>
      </c>
      <c r="BT84" s="16">
        <f t="shared" si="296"/>
        <v>1.4029061877755917</v>
      </c>
      <c r="BU84" s="15">
        <v>8809394.7300000004</v>
      </c>
      <c r="BV84" s="15">
        <v>3911286.55</v>
      </c>
      <c r="BW84" s="15">
        <v>888223.44000000006</v>
      </c>
      <c r="BX84" s="16">
        <f t="shared" si="297"/>
        <v>0.44399038411575409</v>
      </c>
      <c r="BY84" s="16" t="str">
        <f t="shared" si="298"/>
        <v>св.200</v>
      </c>
      <c r="BZ84" s="15">
        <v>21331261.68</v>
      </c>
      <c r="CA84" s="15">
        <v>131241.98000000001</v>
      </c>
      <c r="CB84" s="15">
        <v>0</v>
      </c>
      <c r="CC84" s="16">
        <f t="shared" si="369"/>
        <v>6.1525652804236761E-3</v>
      </c>
      <c r="CD84" s="16" t="str">
        <f t="shared" si="299"/>
        <v xml:space="preserve"> </v>
      </c>
      <c r="CE84" s="20">
        <v>1745406.3599999999</v>
      </c>
      <c r="CF84" s="20">
        <v>687263.39</v>
      </c>
      <c r="CG84" s="20">
        <v>1236491.3399999999</v>
      </c>
      <c r="CH84" s="16">
        <f t="shared" si="300"/>
        <v>0.3937555206341749</v>
      </c>
      <c r="CI84" s="16">
        <f t="shared" si="314"/>
        <v>0.55581739052050305</v>
      </c>
      <c r="CJ84" s="15">
        <v>1741621.18</v>
      </c>
      <c r="CK84" s="15">
        <v>683478.21</v>
      </c>
      <c r="CL84" s="15">
        <v>848482.37</v>
      </c>
      <c r="CM84" s="16">
        <f t="shared" si="301"/>
        <v>0.39243792958466434</v>
      </c>
      <c r="CN84" s="16">
        <f t="shared" si="315"/>
        <v>0.80553024336852153</v>
      </c>
      <c r="CO84" s="15">
        <v>3785.18</v>
      </c>
      <c r="CP84" s="15">
        <v>3785.18</v>
      </c>
      <c r="CQ84" s="15">
        <v>388008.97</v>
      </c>
      <c r="CR84" s="16">
        <f t="shared" si="302"/>
        <v>1</v>
      </c>
      <c r="CS84" s="16">
        <f t="shared" si="303"/>
        <v>9.7553930260942164E-3</v>
      </c>
      <c r="CT84" s="15">
        <v>0</v>
      </c>
      <c r="CU84" s="15">
        <v>0</v>
      </c>
      <c r="CV84" s="15">
        <v>0</v>
      </c>
      <c r="CW84" s="30" t="str">
        <f t="shared" si="316"/>
        <v xml:space="preserve"> </v>
      </c>
      <c r="CX84" s="30" t="str">
        <f t="shared" si="317"/>
        <v xml:space="preserve"> </v>
      </c>
      <c r="CY84" s="15">
        <v>0</v>
      </c>
      <c r="CZ84" s="15">
        <v>0</v>
      </c>
      <c r="DA84" s="15">
        <v>0</v>
      </c>
      <c r="DB84" s="16" t="str">
        <f t="shared" si="304"/>
        <v xml:space="preserve"> </v>
      </c>
      <c r="DC84" s="16" t="str">
        <f t="shared" si="305"/>
        <v xml:space="preserve"> </v>
      </c>
      <c r="DD84" s="15">
        <v>25200</v>
      </c>
      <c r="DE84" s="15">
        <v>25289.01</v>
      </c>
      <c r="DF84" s="15">
        <v>82259.649999999994</v>
      </c>
      <c r="DG84" s="16">
        <f t="shared" si="306"/>
        <v>1.0035321428571429</v>
      </c>
      <c r="DH84" s="16">
        <f t="shared" si="307"/>
        <v>0.30742909798424867</v>
      </c>
      <c r="DI84" s="15">
        <v>763.49</v>
      </c>
      <c r="DJ84" s="15">
        <v>-1.88</v>
      </c>
      <c r="DK84" s="16">
        <f t="shared" si="308"/>
        <v>-406.11170212765961</v>
      </c>
      <c r="DL84" s="15">
        <f>SUM(DL85:DL89)</f>
        <v>44800</v>
      </c>
      <c r="DM84" s="15">
        <v>42400</v>
      </c>
      <c r="DN84" s="15">
        <v>11600</v>
      </c>
      <c r="DO84" s="16">
        <f t="shared" si="309"/>
        <v>0.9464285714285714</v>
      </c>
      <c r="DP84" s="16" t="str">
        <f t="shared" si="310"/>
        <v>св.200</v>
      </c>
      <c r="DQ84" s="15">
        <f>DQ85+DQ86+DQ87+DQ88+DQ89</f>
        <v>0</v>
      </c>
      <c r="DR84" s="15">
        <f t="shared" ref="DR84:DU84" si="418">DR85+DR86+DR87+DR88+DR89</f>
        <v>0</v>
      </c>
      <c r="DS84" s="15">
        <v>0</v>
      </c>
      <c r="DT84" s="15" t="e">
        <f t="shared" si="418"/>
        <v>#VALUE!</v>
      </c>
      <c r="DU84" s="15" t="e">
        <f t="shared" si="418"/>
        <v>#VALUE!</v>
      </c>
    </row>
    <row r="85" spans="1:125" s="39" customFormat="1" ht="14.25" customHeight="1" outlineLevel="1" x14ac:dyDescent="0.25">
      <c r="A85" s="11">
        <v>67</v>
      </c>
      <c r="B85" s="5" t="s">
        <v>37</v>
      </c>
      <c r="C85" s="17">
        <v>82616315.680000007</v>
      </c>
      <c r="D85" s="17">
        <v>20589561.93</v>
      </c>
      <c r="E85" s="17">
        <v>20145511.879999999</v>
      </c>
      <c r="F85" s="18">
        <f t="shared" si="311"/>
        <v>0.24921907689214928</v>
      </c>
      <c r="G85" s="18">
        <f t="shared" si="271"/>
        <v>1.022042132890197</v>
      </c>
      <c r="H85" s="10">
        <v>58414853.82</v>
      </c>
      <c r="I85" s="14">
        <v>19114871.900000002</v>
      </c>
      <c r="J85" s="10">
        <v>18890406.140000001</v>
      </c>
      <c r="K85" s="18">
        <f t="shared" si="272"/>
        <v>0.32722622158570697</v>
      </c>
      <c r="L85" s="18">
        <f t="shared" si="273"/>
        <v>1.0118825269470888</v>
      </c>
      <c r="M85" s="23">
        <v>44322592.82</v>
      </c>
      <c r="N85" s="23">
        <v>14584688.66</v>
      </c>
      <c r="O85" s="23">
        <v>14271750.27</v>
      </c>
      <c r="P85" s="18">
        <f t="shared" si="274"/>
        <v>0.32905765958301175</v>
      </c>
      <c r="Q85" s="18">
        <f t="shared" si="275"/>
        <v>1.021927120646009</v>
      </c>
      <c r="R85" s="23">
        <v>1136700</v>
      </c>
      <c r="S85" s="23">
        <v>663344.63</v>
      </c>
      <c r="T85" s="23">
        <v>637690.34</v>
      </c>
      <c r="U85" s="18">
        <f t="shared" si="276"/>
        <v>0.58357053752089383</v>
      </c>
      <c r="V85" s="18">
        <f t="shared" si="277"/>
        <v>1.0402300119521961</v>
      </c>
      <c r="W85" s="23">
        <v>13000</v>
      </c>
      <c r="X85" s="23">
        <v>15275.49</v>
      </c>
      <c r="Y85" s="23">
        <v>12229</v>
      </c>
      <c r="Z85" s="18">
        <f t="shared" ref="Z85" si="419">IF(X85&lt;=0," ",IF(W85&lt;=0," ",IF(X85/W85*100&gt;200,"СВ.200",X85/W85)))</f>
        <v>1.1750376923076924</v>
      </c>
      <c r="AA85" s="18">
        <f t="shared" ref="AA85" si="420">IF(Y85=0," ",IF(X85/Y85*100&gt;200,"св.200",X85/Y85))</f>
        <v>1.2491201242947092</v>
      </c>
      <c r="AB85" s="23">
        <v>1000000</v>
      </c>
      <c r="AC85" s="23">
        <v>71583.240000000005</v>
      </c>
      <c r="AD85" s="23">
        <v>509119.23</v>
      </c>
      <c r="AE85" s="18">
        <f t="shared" si="280"/>
        <v>7.1583240000000006E-2</v>
      </c>
      <c r="AF85" s="18">
        <f t="shared" si="281"/>
        <v>0.14060211396847061</v>
      </c>
      <c r="AG85" s="23">
        <v>11942561</v>
      </c>
      <c r="AH85" s="23">
        <v>3779979.88</v>
      </c>
      <c r="AI85" s="23">
        <v>3459617.3</v>
      </c>
      <c r="AJ85" s="18">
        <f t="shared" si="282"/>
        <v>0.31651334081525728</v>
      </c>
      <c r="AK85" s="18">
        <f t="shared" si="283"/>
        <v>1.0926005833072925</v>
      </c>
      <c r="AL85" s="23">
        <v>0</v>
      </c>
      <c r="AM85" s="23">
        <v>0</v>
      </c>
      <c r="AN85" s="23"/>
      <c r="AO85" s="18" t="str">
        <f t="shared" si="368"/>
        <v xml:space="preserve"> </v>
      </c>
      <c r="AP85" s="18" t="str">
        <f t="shared" ref="AP85:AP88" si="421">IF(AN85=0," ",IF(AM85/AN85*100&gt;200,"св.200",AM85/AN85))</f>
        <v xml:space="preserve"> </v>
      </c>
      <c r="AQ85" s="6">
        <v>24201461.859999999</v>
      </c>
      <c r="AR85" s="6">
        <v>1474690.03</v>
      </c>
      <c r="AS85" s="6">
        <v>1255105.74</v>
      </c>
      <c r="AT85" s="18">
        <f t="shared" si="285"/>
        <v>6.0933923683236552E-2</v>
      </c>
      <c r="AU85" s="18">
        <f t="shared" si="286"/>
        <v>1.1749528211065308</v>
      </c>
      <c r="AV85" s="23">
        <v>870000</v>
      </c>
      <c r="AW85" s="23">
        <v>765348.02</v>
      </c>
      <c r="AX85" s="23">
        <v>412213.7</v>
      </c>
      <c r="AY85" s="18">
        <f t="shared" si="287"/>
        <v>0.87971036781609202</v>
      </c>
      <c r="AZ85" s="18">
        <f>IF(AW85&lt;=0," ",IF(AW85/AX85*100&gt;200,"св.200",AW85/AX85))</f>
        <v>1.8566777863035604</v>
      </c>
      <c r="BA85" s="23">
        <v>250000</v>
      </c>
      <c r="BB85" s="23">
        <v>119500</v>
      </c>
      <c r="BC85" s="23">
        <v>119500</v>
      </c>
      <c r="BD85" s="18">
        <f t="shared" ref="BD85:BD86" si="422">IF(BB85&lt;=0," ",IF(BA85&lt;=0," ",IF(BB85/BA85*100&gt;200,"СВ.200",BB85/BA85)))</f>
        <v>0.47799999999999998</v>
      </c>
      <c r="BE85" s="18">
        <f t="shared" ref="BE85:BE86" si="423">IF(BC85=0," ",IF(BB85/BC85*100&gt;200,"св.200",BB85/BC85))</f>
        <v>1</v>
      </c>
      <c r="BF85" s="23">
        <v>120000</v>
      </c>
      <c r="BG85" s="23">
        <v>33162.54</v>
      </c>
      <c r="BH85" s="23">
        <v>61827.68</v>
      </c>
      <c r="BI85" s="18">
        <f t="shared" si="291"/>
        <v>0.2763545</v>
      </c>
      <c r="BJ85" s="18">
        <f t="shared" si="292"/>
        <v>0.53637044120044619</v>
      </c>
      <c r="BK85" s="23">
        <v>0</v>
      </c>
      <c r="BL85" s="23">
        <v>0</v>
      </c>
      <c r="BM85" s="23"/>
      <c r="BN85" s="18" t="str">
        <f t="shared" si="417"/>
        <v xml:space="preserve"> </v>
      </c>
      <c r="BO85" s="18" t="str">
        <f t="shared" si="294"/>
        <v xml:space="preserve"> </v>
      </c>
      <c r="BP85" s="23">
        <v>0</v>
      </c>
      <c r="BQ85" s="23">
        <v>0</v>
      </c>
      <c r="BR85" s="23"/>
      <c r="BS85" s="18" t="str">
        <f t="shared" si="295"/>
        <v xml:space="preserve"> </v>
      </c>
      <c r="BT85" s="18" t="str">
        <f t="shared" si="296"/>
        <v xml:space="preserve"> </v>
      </c>
      <c r="BU85" s="23">
        <v>350000</v>
      </c>
      <c r="BV85" s="23">
        <v>50891.43</v>
      </c>
      <c r="BW85" s="23">
        <v>74510</v>
      </c>
      <c r="BX85" s="18">
        <f t="shared" si="297"/>
        <v>0.1454040857142857</v>
      </c>
      <c r="BY85" s="18">
        <f t="shared" si="298"/>
        <v>0.68301476311904441</v>
      </c>
      <c r="BZ85" s="23">
        <v>21069840.68</v>
      </c>
      <c r="CA85" s="23">
        <v>0</v>
      </c>
      <c r="CB85" s="23"/>
      <c r="CC85" s="18" t="str">
        <f t="shared" si="369"/>
        <v xml:space="preserve"> </v>
      </c>
      <c r="CD85" s="18" t="str">
        <f t="shared" si="299"/>
        <v xml:space="preserve"> </v>
      </c>
      <c r="CE85" s="17">
        <v>1541621.18</v>
      </c>
      <c r="CF85" s="17">
        <v>505788.04</v>
      </c>
      <c r="CG85" s="17">
        <v>577454.36</v>
      </c>
      <c r="CH85" s="18">
        <f t="shared" si="300"/>
        <v>0.32808840885281559</v>
      </c>
      <c r="CI85" s="18">
        <f t="shared" si="314"/>
        <v>0.87589266795041598</v>
      </c>
      <c r="CJ85" s="23">
        <v>1541621.18</v>
      </c>
      <c r="CK85" s="23">
        <v>505788.04</v>
      </c>
      <c r="CL85" s="23">
        <v>577454.36</v>
      </c>
      <c r="CM85" s="18">
        <f t="shared" si="301"/>
        <v>0.32808840885281559</v>
      </c>
      <c r="CN85" s="18">
        <f t="shared" si="315"/>
        <v>0.87589266795041598</v>
      </c>
      <c r="CO85" s="23">
        <v>0</v>
      </c>
      <c r="CP85" s="23">
        <v>0</v>
      </c>
      <c r="CQ85" s="23"/>
      <c r="CR85" s="18" t="str">
        <f t="shared" si="302"/>
        <v xml:space="preserve"> </v>
      </c>
      <c r="CS85" s="18" t="str">
        <f t="shared" si="303"/>
        <v xml:space="preserve"> </v>
      </c>
      <c r="CT85" s="23">
        <v>0</v>
      </c>
      <c r="CU85" s="23">
        <v>0</v>
      </c>
      <c r="CV85" s="23"/>
      <c r="CW85" s="18" t="str">
        <f t="shared" si="316"/>
        <v xml:space="preserve"> </v>
      </c>
      <c r="CX85" s="18" t="str">
        <f t="shared" si="317"/>
        <v xml:space="preserve"> </v>
      </c>
      <c r="CY85" s="23">
        <v>0</v>
      </c>
      <c r="CZ85" s="23">
        <v>0</v>
      </c>
      <c r="DA85" s="23"/>
      <c r="DB85" s="18" t="str">
        <f t="shared" si="304"/>
        <v xml:space="preserve"> </v>
      </c>
      <c r="DC85" s="18" t="str">
        <f t="shared" si="305"/>
        <v xml:space="preserve"> </v>
      </c>
      <c r="DD85" s="23">
        <v>0</v>
      </c>
      <c r="DE85" s="23">
        <v>0</v>
      </c>
      <c r="DF85" s="23"/>
      <c r="DG85" s="18" t="str">
        <f>IF(DE85&lt;=0," ",IF(DF85&lt;=0," ",IF(DE85/DF85*100&gt;200,"СВ.200",DE85/DF85)))</f>
        <v xml:space="preserve"> </v>
      </c>
      <c r="DH85" s="18" t="str">
        <f t="shared" si="307"/>
        <v xml:space="preserve"> </v>
      </c>
      <c r="DI85" s="23">
        <v>0</v>
      </c>
      <c r="DJ85" s="23"/>
      <c r="DK85" s="18" t="str">
        <f t="shared" si="308"/>
        <v xml:space="preserve"> </v>
      </c>
      <c r="DL85" s="23"/>
      <c r="DM85" s="23">
        <v>0</v>
      </c>
      <c r="DN85" s="23">
        <v>9600</v>
      </c>
      <c r="DO85" s="18" t="str">
        <f t="shared" si="309"/>
        <v xml:space="preserve"> </v>
      </c>
      <c r="DP85" s="18">
        <f t="shared" si="310"/>
        <v>0</v>
      </c>
      <c r="DQ85" s="23"/>
      <c r="DR85" s="23"/>
      <c r="DS85" s="23"/>
      <c r="DT85" s="18" t="str">
        <f t="shared" si="415"/>
        <v xml:space="preserve"> </v>
      </c>
      <c r="DU85" s="18" t="str">
        <f t="shared" si="416"/>
        <v xml:space="preserve"> </v>
      </c>
    </row>
    <row r="86" spans="1:125" s="39" customFormat="1" ht="15.75" customHeight="1" outlineLevel="1" x14ac:dyDescent="0.25">
      <c r="A86" s="11">
        <f>A85+1</f>
        <v>68</v>
      </c>
      <c r="B86" s="5" t="s">
        <v>74</v>
      </c>
      <c r="C86" s="17">
        <v>108094960</v>
      </c>
      <c r="D86" s="17">
        <v>43542158.600000001</v>
      </c>
      <c r="E86" s="17">
        <v>39211570.159999996</v>
      </c>
      <c r="F86" s="18">
        <f t="shared" si="311"/>
        <v>0.40281395728348485</v>
      </c>
      <c r="G86" s="18">
        <f t="shared" si="271"/>
        <v>1.1104415972716561</v>
      </c>
      <c r="H86" s="10">
        <v>99045012</v>
      </c>
      <c r="I86" s="14">
        <v>39382593.169999994</v>
      </c>
      <c r="J86" s="10">
        <v>36516503.719999999</v>
      </c>
      <c r="K86" s="18">
        <f t="shared" si="272"/>
        <v>0.39762318540584352</v>
      </c>
      <c r="L86" s="18">
        <f t="shared" si="273"/>
        <v>1.0784875099756674</v>
      </c>
      <c r="M86" s="23">
        <v>89816931</v>
      </c>
      <c r="N86" s="23">
        <v>37553816.719999999</v>
      </c>
      <c r="O86" s="23">
        <v>34312531.170000002</v>
      </c>
      <c r="P86" s="18">
        <f t="shared" si="274"/>
        <v>0.4181151181841205</v>
      </c>
      <c r="Q86" s="18">
        <f t="shared" si="275"/>
        <v>1.0944636096340774</v>
      </c>
      <c r="R86" s="23">
        <v>2071060</v>
      </c>
      <c r="S86" s="23">
        <v>1128607.21</v>
      </c>
      <c r="T86" s="23">
        <v>1027308.89</v>
      </c>
      <c r="U86" s="18">
        <f t="shared" si="276"/>
        <v>0.54494182206213237</v>
      </c>
      <c r="V86" s="18">
        <f t="shared" si="277"/>
        <v>1.0986055128949579</v>
      </c>
      <c r="W86" s="23">
        <v>7021</v>
      </c>
      <c r="X86" s="23">
        <v>7789.48</v>
      </c>
      <c r="Y86" s="23">
        <v>223</v>
      </c>
      <c r="Z86" s="18">
        <f t="shared" si="278"/>
        <v>1.1094544936618715</v>
      </c>
      <c r="AA86" s="18" t="str">
        <f t="shared" si="279"/>
        <v>св.200</v>
      </c>
      <c r="AB86" s="23">
        <v>3400000</v>
      </c>
      <c r="AC86" s="23">
        <v>39507.120000000003</v>
      </c>
      <c r="AD86" s="23">
        <v>92660.5</v>
      </c>
      <c r="AE86" s="18">
        <f t="shared" si="280"/>
        <v>1.1619741176470589E-2</v>
      </c>
      <c r="AF86" s="18">
        <f>IF(AD86&lt;=0," ",IF(AC86/AD86*100&gt;200,"св.200",AC86/AD86))</f>
        <v>0.42636420049535673</v>
      </c>
      <c r="AG86" s="23">
        <v>3750000</v>
      </c>
      <c r="AH86" s="23">
        <v>652872.64</v>
      </c>
      <c r="AI86" s="23">
        <v>1083780.1599999999</v>
      </c>
      <c r="AJ86" s="18">
        <f t="shared" si="282"/>
        <v>0.17409937066666667</v>
      </c>
      <c r="AK86" s="18">
        <f>IF(AH86&lt;=0," ",IF(AH86/AI86*100&gt;200,"св.200",AH86/AI86))</f>
        <v>0.60240320324741881</v>
      </c>
      <c r="AL86" s="23">
        <v>0</v>
      </c>
      <c r="AM86" s="23">
        <v>0</v>
      </c>
      <c r="AN86" s="23"/>
      <c r="AO86" s="18" t="str">
        <f t="shared" si="368"/>
        <v xml:space="preserve"> </v>
      </c>
      <c r="AP86" s="18" t="str">
        <f t="shared" si="421"/>
        <v xml:space="preserve"> </v>
      </c>
      <c r="AQ86" s="6">
        <v>9049948</v>
      </c>
      <c r="AR86" s="6">
        <v>4159565.43</v>
      </c>
      <c r="AS86" s="6">
        <v>2695066.44</v>
      </c>
      <c r="AT86" s="18">
        <f t="shared" si="285"/>
        <v>0.4596231304312467</v>
      </c>
      <c r="AU86" s="18">
        <f t="shared" si="286"/>
        <v>1.5433999578874946</v>
      </c>
      <c r="AV86" s="23">
        <v>1000000</v>
      </c>
      <c r="AW86" s="23">
        <v>701055.83</v>
      </c>
      <c r="AX86" s="23">
        <v>524175.43</v>
      </c>
      <c r="AY86" s="18">
        <f t="shared" si="287"/>
        <v>0.70105582999999994</v>
      </c>
      <c r="AZ86" s="18">
        <f t="shared" si="288"/>
        <v>1.3374450420157999</v>
      </c>
      <c r="BA86" s="23">
        <v>190000</v>
      </c>
      <c r="BB86" s="23">
        <v>150307.35999999999</v>
      </c>
      <c r="BC86" s="23">
        <v>96918.7</v>
      </c>
      <c r="BD86" s="18">
        <f t="shared" si="422"/>
        <v>0.79109136842105254</v>
      </c>
      <c r="BE86" s="18">
        <f t="shared" si="423"/>
        <v>1.5508602571020864</v>
      </c>
      <c r="BF86" s="23">
        <v>490000</v>
      </c>
      <c r="BG86" s="23">
        <v>669946.49</v>
      </c>
      <c r="BH86" s="23">
        <v>271896.06</v>
      </c>
      <c r="BI86" s="18">
        <f t="shared" si="291"/>
        <v>1.3672377346938775</v>
      </c>
      <c r="BJ86" s="18" t="str">
        <f t="shared" si="292"/>
        <v>св.200</v>
      </c>
      <c r="BK86" s="23">
        <v>0</v>
      </c>
      <c r="BL86" s="23">
        <v>0</v>
      </c>
      <c r="BM86" s="23"/>
      <c r="BN86" s="18" t="str">
        <f t="shared" si="417"/>
        <v xml:space="preserve"> </v>
      </c>
      <c r="BO86" s="18" t="str">
        <f t="shared" si="294"/>
        <v xml:space="preserve"> </v>
      </c>
      <c r="BP86" s="23">
        <v>960000</v>
      </c>
      <c r="BQ86" s="23">
        <v>766321.54</v>
      </c>
      <c r="BR86" s="23">
        <v>546238.62</v>
      </c>
      <c r="BS86" s="18">
        <f t="shared" si="295"/>
        <v>0.79825160416666674</v>
      </c>
      <c r="BT86" s="18">
        <f t="shared" si="296"/>
        <v>1.4029061877755917</v>
      </c>
      <c r="BU86" s="23">
        <v>5948527</v>
      </c>
      <c r="BV86" s="23">
        <v>1561735.16</v>
      </c>
      <c r="BW86" s="23">
        <v>514541</v>
      </c>
      <c r="BX86" s="18">
        <f t="shared" si="297"/>
        <v>0.26254149304525304</v>
      </c>
      <c r="BY86" s="18" t="str">
        <f t="shared" si="298"/>
        <v>св.200</v>
      </c>
      <c r="BZ86" s="23">
        <v>261421</v>
      </c>
      <c r="CA86" s="23">
        <v>131241.98000000001</v>
      </c>
      <c r="CB86" s="23"/>
      <c r="CC86" s="18">
        <f t="shared" si="369"/>
        <v>0.50203304248702285</v>
      </c>
      <c r="CD86" s="18" t="str">
        <f t="shared" si="299"/>
        <v xml:space="preserve"> </v>
      </c>
      <c r="CE86" s="17">
        <v>200000</v>
      </c>
      <c r="CF86" s="17">
        <v>177690.17</v>
      </c>
      <c r="CG86" s="17">
        <v>659036.98</v>
      </c>
      <c r="CH86" s="18">
        <f t="shared" si="300"/>
        <v>0.88845085000000001</v>
      </c>
      <c r="CI86" s="18">
        <f t="shared" si="314"/>
        <v>0.26962093993572261</v>
      </c>
      <c r="CJ86" s="23">
        <v>200000</v>
      </c>
      <c r="CK86" s="23">
        <v>177690.17</v>
      </c>
      <c r="CL86" s="23">
        <v>271028.01</v>
      </c>
      <c r="CM86" s="18">
        <f t="shared" si="301"/>
        <v>0.88845085000000001</v>
      </c>
      <c r="CN86" s="18">
        <f t="shared" si="315"/>
        <v>0.65561552106736132</v>
      </c>
      <c r="CO86" s="23">
        <v>0</v>
      </c>
      <c r="CP86" s="23">
        <v>0</v>
      </c>
      <c r="CQ86" s="23">
        <v>388008.97</v>
      </c>
      <c r="CR86" s="18" t="str">
        <f t="shared" si="302"/>
        <v xml:space="preserve"> </v>
      </c>
      <c r="CS86" s="18">
        <f t="shared" si="303"/>
        <v>0</v>
      </c>
      <c r="CT86" s="23">
        <v>0</v>
      </c>
      <c r="CU86" s="23">
        <v>0</v>
      </c>
      <c r="CV86" s="23"/>
      <c r="CW86" s="18" t="str">
        <f t="shared" si="316"/>
        <v xml:space="preserve"> </v>
      </c>
      <c r="CX86" s="18" t="str">
        <f t="shared" si="317"/>
        <v xml:space="preserve"> </v>
      </c>
      <c r="CY86" s="23">
        <v>0</v>
      </c>
      <c r="CZ86" s="23">
        <v>0</v>
      </c>
      <c r="DA86" s="23"/>
      <c r="DB86" s="18" t="str">
        <f t="shared" si="304"/>
        <v xml:space="preserve"> </v>
      </c>
      <c r="DC86" s="18" t="str">
        <f t="shared" si="305"/>
        <v xml:space="preserve"> </v>
      </c>
      <c r="DD86" s="23">
        <v>0</v>
      </c>
      <c r="DE86" s="23">
        <v>89.01</v>
      </c>
      <c r="DF86" s="23">
        <v>82259.649999999994</v>
      </c>
      <c r="DG86" s="18" t="str">
        <f t="shared" si="306"/>
        <v xml:space="preserve"> </v>
      </c>
      <c r="DH86" s="18">
        <f t="shared" si="307"/>
        <v>1.0820614967362494E-3</v>
      </c>
      <c r="DI86" s="23">
        <v>763.49</v>
      </c>
      <c r="DJ86" s="23"/>
      <c r="DK86" s="18" t="str">
        <f t="shared" si="308"/>
        <v xml:space="preserve"> </v>
      </c>
      <c r="DL86" s="23"/>
      <c r="DM86" s="23">
        <v>0</v>
      </c>
      <c r="DN86" s="23"/>
      <c r="DO86" s="18" t="str">
        <f t="shared" si="309"/>
        <v xml:space="preserve"> </v>
      </c>
      <c r="DP86" s="18" t="str">
        <f t="shared" si="310"/>
        <v xml:space="preserve"> </v>
      </c>
      <c r="DQ86" s="23"/>
      <c r="DR86" s="23"/>
      <c r="DS86" s="23"/>
      <c r="DT86" s="18" t="str">
        <f t="shared" si="415"/>
        <v xml:space="preserve"> </v>
      </c>
      <c r="DU86" s="18" t="str">
        <f t="shared" si="416"/>
        <v xml:space="preserve"> </v>
      </c>
    </row>
    <row r="87" spans="1:125" s="39" customFormat="1" ht="15.75" customHeight="1" outlineLevel="1" x14ac:dyDescent="0.25">
      <c r="A87" s="11">
        <f t="shared" ref="A87:A89" si="424">A86+1</f>
        <v>69</v>
      </c>
      <c r="B87" s="5" t="s">
        <v>95</v>
      </c>
      <c r="C87" s="17">
        <v>2434546.17</v>
      </c>
      <c r="D87" s="17">
        <v>598715.54</v>
      </c>
      <c r="E87" s="17">
        <v>938234.69000000006</v>
      </c>
      <c r="F87" s="18">
        <f t="shared" si="311"/>
        <v>0.24592490681743778</v>
      </c>
      <c r="G87" s="18">
        <f t="shared" si="271"/>
        <v>0.63812982655757489</v>
      </c>
      <c r="H87" s="10">
        <v>2129500</v>
      </c>
      <c r="I87" s="14">
        <v>384881.88</v>
      </c>
      <c r="J87" s="10">
        <v>801647.27</v>
      </c>
      <c r="K87" s="18">
        <f t="shared" si="272"/>
        <v>0.18073814510448463</v>
      </c>
      <c r="L87" s="18">
        <f t="shared" si="273"/>
        <v>0.48011375377103199</v>
      </c>
      <c r="M87" s="23">
        <v>280500</v>
      </c>
      <c r="N87" s="23">
        <v>230123.16</v>
      </c>
      <c r="O87" s="23">
        <v>167804.37</v>
      </c>
      <c r="P87" s="18">
        <f t="shared" si="274"/>
        <v>0.82040342245989306</v>
      </c>
      <c r="Q87" s="18">
        <f t="shared" si="275"/>
        <v>1.3713776345633908</v>
      </c>
      <c r="R87" s="23">
        <v>0</v>
      </c>
      <c r="S87" s="23">
        <v>0</v>
      </c>
      <c r="T87" s="23"/>
      <c r="U87" s="18" t="str">
        <f t="shared" si="276"/>
        <v xml:space="preserve"> </v>
      </c>
      <c r="V87" s="18" t="str">
        <f t="shared" ref="V87:V89" si="425">IF(S87=0," ",IF(S87/T87*100&gt;200,"св.200",S87/T87))</f>
        <v xml:space="preserve"> </v>
      </c>
      <c r="W87" s="23">
        <v>9000</v>
      </c>
      <c r="X87" s="23">
        <v>4057.92</v>
      </c>
      <c r="Y87" s="23"/>
      <c r="Z87" s="18">
        <f t="shared" ref="Z87:Z89" si="426">IF(X87&lt;=0," ",IF(W87&lt;=0," ",IF(X87/W87*100&gt;200,"СВ.200",X87/W87)))</f>
        <v>0.45088</v>
      </c>
      <c r="AA87" s="18" t="str">
        <f t="shared" ref="AA87:AA89" si="427">IF(Y87=0," ",IF(X87/Y87*100&gt;200,"св.200",X87/Y87))</f>
        <v xml:space="preserve"> </v>
      </c>
      <c r="AB87" s="23">
        <v>770000</v>
      </c>
      <c r="AC87" s="23">
        <v>33740.769999999997</v>
      </c>
      <c r="AD87" s="23">
        <v>285855.96999999997</v>
      </c>
      <c r="AE87" s="18">
        <f t="shared" si="280"/>
        <v>4.3819181818181813E-2</v>
      </c>
      <c r="AF87" s="18">
        <f t="shared" ref="AF87:AF88" si="428">IF(AD87&lt;=0," ",IF(AC87/AD87*100&gt;200,"св.200",AC87/AD87))</f>
        <v>0.11803416244901235</v>
      </c>
      <c r="AG87" s="23">
        <v>1070000</v>
      </c>
      <c r="AH87" s="23">
        <v>116860.03</v>
      </c>
      <c r="AI87" s="23">
        <v>347986.93</v>
      </c>
      <c r="AJ87" s="18">
        <f t="shared" si="282"/>
        <v>0.10921498130841122</v>
      </c>
      <c r="AK87" s="18">
        <f t="shared" si="283"/>
        <v>0.33581729635650398</v>
      </c>
      <c r="AL87" s="23">
        <v>0</v>
      </c>
      <c r="AM87" s="23">
        <v>100</v>
      </c>
      <c r="AN87" s="23"/>
      <c r="AO87" s="18" t="str">
        <f t="shared" si="368"/>
        <v xml:space="preserve"> </v>
      </c>
      <c r="AP87" s="18" t="str">
        <f t="shared" si="421"/>
        <v xml:space="preserve"> </v>
      </c>
      <c r="AQ87" s="6">
        <v>305046.17</v>
      </c>
      <c r="AR87" s="6">
        <v>213833.66</v>
      </c>
      <c r="AS87" s="6">
        <v>136587.42000000001</v>
      </c>
      <c r="AT87" s="18">
        <f t="shared" si="285"/>
        <v>0.70098785374030437</v>
      </c>
      <c r="AU87" s="18">
        <f t="shared" si="286"/>
        <v>1.565544323188768</v>
      </c>
      <c r="AV87" s="23">
        <v>0</v>
      </c>
      <c r="AW87" s="23">
        <v>0</v>
      </c>
      <c r="AX87" s="23"/>
      <c r="AY87" s="18" t="str">
        <f t="shared" si="287"/>
        <v xml:space="preserve"> </v>
      </c>
      <c r="AZ87" s="18" t="str">
        <f t="shared" si="288"/>
        <v xml:space="preserve"> </v>
      </c>
      <c r="BA87" s="23">
        <v>5600.48</v>
      </c>
      <c r="BB87" s="23">
        <v>1028.2</v>
      </c>
      <c r="BC87" s="23">
        <v>1006.54</v>
      </c>
      <c r="BD87" s="18">
        <f t="shared" si="289"/>
        <v>0.18359140645087565</v>
      </c>
      <c r="BE87" s="18">
        <f t="shared" si="290"/>
        <v>1.0215192640133528</v>
      </c>
      <c r="BF87" s="23">
        <v>0</v>
      </c>
      <c r="BG87" s="23">
        <v>0</v>
      </c>
      <c r="BH87" s="23"/>
      <c r="BI87" s="18" t="str">
        <f t="shared" si="291"/>
        <v xml:space="preserve"> </v>
      </c>
      <c r="BJ87" s="18" t="str">
        <f t="shared" si="292"/>
        <v xml:space="preserve"> </v>
      </c>
      <c r="BK87" s="23">
        <v>0</v>
      </c>
      <c r="BL87" s="23">
        <v>0</v>
      </c>
      <c r="BM87" s="23">
        <v>14800</v>
      </c>
      <c r="BN87" s="18" t="str">
        <f t="shared" si="417"/>
        <v xml:space="preserve"> </v>
      </c>
      <c r="BO87" s="18">
        <f t="shared" si="294"/>
        <v>0</v>
      </c>
      <c r="BP87" s="23">
        <v>0</v>
      </c>
      <c r="BQ87" s="23">
        <v>0</v>
      </c>
      <c r="BR87" s="23"/>
      <c r="BS87" s="18" t="str">
        <f t="shared" si="295"/>
        <v xml:space="preserve"> </v>
      </c>
      <c r="BT87" s="18" t="str">
        <f t="shared" si="296"/>
        <v xml:space="preserve"> </v>
      </c>
      <c r="BU87" s="23">
        <v>265660.51</v>
      </c>
      <c r="BV87" s="23">
        <v>181420.28</v>
      </c>
      <c r="BW87" s="23">
        <v>118780.88</v>
      </c>
      <c r="BX87" s="18">
        <f t="shared" si="297"/>
        <v>0.6829027016473016</v>
      </c>
      <c r="BY87" s="18">
        <f t="shared" si="298"/>
        <v>1.5273525503431191</v>
      </c>
      <c r="BZ87" s="23">
        <v>0</v>
      </c>
      <c r="CA87" s="23">
        <v>0</v>
      </c>
      <c r="CB87" s="23"/>
      <c r="CC87" s="18" t="str">
        <f t="shared" si="369"/>
        <v xml:space="preserve"> </v>
      </c>
      <c r="CD87" s="18" t="str">
        <f t="shared" si="299"/>
        <v xml:space="preserve"> </v>
      </c>
      <c r="CE87" s="17">
        <v>3785.18</v>
      </c>
      <c r="CF87" s="17">
        <v>3785.18</v>
      </c>
      <c r="CG87" s="17">
        <v>0</v>
      </c>
      <c r="CH87" s="18">
        <f t="shared" si="300"/>
        <v>1</v>
      </c>
      <c r="CI87" s="18" t="str">
        <f t="shared" si="314"/>
        <v xml:space="preserve"> </v>
      </c>
      <c r="CJ87" s="23">
        <v>0</v>
      </c>
      <c r="CK87" s="23">
        <v>0</v>
      </c>
      <c r="CL87" s="23"/>
      <c r="CM87" s="18" t="str">
        <f t="shared" si="301"/>
        <v xml:space="preserve"> </v>
      </c>
      <c r="CN87" s="18" t="str">
        <f t="shared" si="315"/>
        <v xml:space="preserve"> </v>
      </c>
      <c r="CO87" s="23">
        <v>3785.18</v>
      </c>
      <c r="CP87" s="23">
        <v>3785.18</v>
      </c>
      <c r="CQ87" s="23"/>
      <c r="CR87" s="18">
        <f t="shared" si="302"/>
        <v>1</v>
      </c>
      <c r="CS87" s="18" t="str">
        <f t="shared" si="303"/>
        <v xml:space="preserve"> </v>
      </c>
      <c r="CT87" s="23">
        <v>0</v>
      </c>
      <c r="CU87" s="23">
        <v>0</v>
      </c>
      <c r="CV87" s="23"/>
      <c r="CW87" s="18" t="str">
        <f t="shared" si="316"/>
        <v xml:space="preserve"> </v>
      </c>
      <c r="CX87" s="18" t="str">
        <f t="shared" si="317"/>
        <v xml:space="preserve"> </v>
      </c>
      <c r="CY87" s="23">
        <v>0</v>
      </c>
      <c r="CZ87" s="23">
        <v>0</v>
      </c>
      <c r="DA87" s="23"/>
      <c r="DB87" s="18" t="str">
        <f t="shared" si="304"/>
        <v xml:space="preserve"> </v>
      </c>
      <c r="DC87" s="18" t="str">
        <f t="shared" si="305"/>
        <v xml:space="preserve"> </v>
      </c>
      <c r="DD87" s="23">
        <v>25200</v>
      </c>
      <c r="DE87" s="23">
        <v>25200</v>
      </c>
      <c r="DF87" s="23"/>
      <c r="DG87" s="18">
        <f t="shared" si="306"/>
        <v>1</v>
      </c>
      <c r="DH87" s="18" t="str">
        <f t="shared" si="307"/>
        <v xml:space="preserve"> </v>
      </c>
      <c r="DI87" s="23">
        <v>0</v>
      </c>
      <c r="DJ87" s="23"/>
      <c r="DK87" s="18" t="str">
        <f t="shared" si="308"/>
        <v xml:space="preserve"> </v>
      </c>
      <c r="DL87" s="23">
        <v>4800</v>
      </c>
      <c r="DM87" s="23">
        <v>2400</v>
      </c>
      <c r="DN87" s="23">
        <v>2000</v>
      </c>
      <c r="DO87" s="18">
        <f t="shared" si="309"/>
        <v>0.5</v>
      </c>
      <c r="DP87" s="18">
        <f t="shared" si="310"/>
        <v>1.2</v>
      </c>
      <c r="DQ87" s="23">
        <v>0</v>
      </c>
      <c r="DR87" s="23">
        <v>0</v>
      </c>
      <c r="DS87" s="23"/>
      <c r="DT87" s="18" t="str">
        <f t="shared" si="415"/>
        <v xml:space="preserve"> </v>
      </c>
      <c r="DU87" s="18" t="str">
        <f t="shared" si="416"/>
        <v xml:space="preserve"> </v>
      </c>
    </row>
    <row r="88" spans="1:125" s="39" customFormat="1" ht="15.75" customHeight="1" outlineLevel="1" x14ac:dyDescent="0.25">
      <c r="A88" s="11">
        <f t="shared" si="424"/>
        <v>70</v>
      </c>
      <c r="B88" s="5" t="s">
        <v>29</v>
      </c>
      <c r="C88" s="17">
        <v>858180.22</v>
      </c>
      <c r="D88" s="17">
        <v>239449.55</v>
      </c>
      <c r="E88" s="17">
        <v>188974.33000000002</v>
      </c>
      <c r="F88" s="18">
        <f t="shared" si="311"/>
        <v>0.27902012237010076</v>
      </c>
      <c r="G88" s="18">
        <f t="shared" si="271"/>
        <v>1.267100933761744</v>
      </c>
      <c r="H88" s="10">
        <v>684500</v>
      </c>
      <c r="I88" s="14">
        <v>124805</v>
      </c>
      <c r="J88" s="10">
        <v>105063.17</v>
      </c>
      <c r="K88" s="18">
        <f t="shared" si="272"/>
        <v>0.18233016800584367</v>
      </c>
      <c r="L88" s="18">
        <f t="shared" si="273"/>
        <v>1.1879043817162571</v>
      </c>
      <c r="M88" s="23">
        <v>61500</v>
      </c>
      <c r="N88" s="23">
        <v>17066.25</v>
      </c>
      <c r="O88" s="23">
        <v>26118.78</v>
      </c>
      <c r="P88" s="18">
        <f t="shared" si="274"/>
        <v>0.27750000000000002</v>
      </c>
      <c r="Q88" s="18">
        <f t="shared" si="275"/>
        <v>0.65340915617038775</v>
      </c>
      <c r="R88" s="23">
        <v>0</v>
      </c>
      <c r="S88" s="23">
        <v>0</v>
      </c>
      <c r="T88" s="23"/>
      <c r="U88" s="18" t="str">
        <f t="shared" si="276"/>
        <v xml:space="preserve"> </v>
      </c>
      <c r="V88" s="18" t="str">
        <f t="shared" si="425"/>
        <v xml:space="preserve"> </v>
      </c>
      <c r="W88" s="23">
        <v>3000</v>
      </c>
      <c r="X88" s="23">
        <v>5704.6</v>
      </c>
      <c r="Y88" s="23"/>
      <c r="Z88" s="18">
        <f t="shared" si="426"/>
        <v>1.9015333333333335</v>
      </c>
      <c r="AA88" s="18" t="str">
        <f t="shared" si="427"/>
        <v xml:space="preserve"> </v>
      </c>
      <c r="AB88" s="23">
        <v>120000</v>
      </c>
      <c r="AC88" s="23">
        <v>294.85000000000002</v>
      </c>
      <c r="AD88" s="23">
        <v>5398.34</v>
      </c>
      <c r="AE88" s="18">
        <f t="shared" si="280"/>
        <v>2.4570833333333337E-3</v>
      </c>
      <c r="AF88" s="18">
        <f t="shared" si="428"/>
        <v>5.4618642026993486E-2</v>
      </c>
      <c r="AG88" s="23">
        <v>500000</v>
      </c>
      <c r="AH88" s="23">
        <v>101739.3</v>
      </c>
      <c r="AI88" s="23">
        <v>73546.05</v>
      </c>
      <c r="AJ88" s="18">
        <f t="shared" si="282"/>
        <v>0.20347860000000001</v>
      </c>
      <c r="AK88" s="18">
        <f t="shared" si="283"/>
        <v>1.383341457494998</v>
      </c>
      <c r="AL88" s="23">
        <v>0</v>
      </c>
      <c r="AM88" s="23">
        <v>0</v>
      </c>
      <c r="AN88" s="23"/>
      <c r="AO88" s="18" t="str">
        <f t="shared" si="368"/>
        <v xml:space="preserve"> </v>
      </c>
      <c r="AP88" s="18" t="str">
        <f t="shared" si="421"/>
        <v xml:space="preserve"> </v>
      </c>
      <c r="AQ88" s="6">
        <v>173680.22</v>
      </c>
      <c r="AR88" s="6">
        <v>114644.54999999999</v>
      </c>
      <c r="AS88" s="6">
        <v>83911.16</v>
      </c>
      <c r="AT88" s="18">
        <f t="shared" si="285"/>
        <v>0.66008984788250491</v>
      </c>
      <c r="AU88" s="18">
        <f t="shared" si="286"/>
        <v>1.3662610551445122</v>
      </c>
      <c r="AV88" s="23">
        <v>0</v>
      </c>
      <c r="AW88" s="23">
        <v>0</v>
      </c>
      <c r="AX88" s="23"/>
      <c r="AY88" s="18" t="str">
        <f t="shared" si="287"/>
        <v xml:space="preserve"> </v>
      </c>
      <c r="AZ88" s="18" t="str">
        <f t="shared" si="288"/>
        <v xml:space="preserve"> </v>
      </c>
      <c r="BA88" s="23">
        <v>7782</v>
      </c>
      <c r="BB88" s="23">
        <v>3845.43</v>
      </c>
      <c r="BC88" s="23">
        <v>3969.48</v>
      </c>
      <c r="BD88" s="18">
        <f t="shared" ref="BD88:BD89" si="429">IF(BB88&lt;=0," ",IF(BA88&lt;=0," ",IF(BB88/BA88*100&gt;200,"СВ.200",BB88/BA88)))</f>
        <v>0.49414417887432532</v>
      </c>
      <c r="BE88" s="18">
        <f t="shared" ref="BE88:BE89" si="430">IF(BC88=0," ",IF(BB88/BC88*100&gt;200,"св.200",BB88/BC88))</f>
        <v>0.96874905529187694</v>
      </c>
      <c r="BF88" s="23">
        <v>0</v>
      </c>
      <c r="BG88" s="23">
        <v>0</v>
      </c>
      <c r="BH88" s="23">
        <v>21450</v>
      </c>
      <c r="BI88" s="18" t="str">
        <f t="shared" si="291"/>
        <v xml:space="preserve"> </v>
      </c>
      <c r="BJ88" s="18">
        <f t="shared" si="292"/>
        <v>0</v>
      </c>
      <c r="BK88" s="23">
        <v>0</v>
      </c>
      <c r="BL88" s="23">
        <v>0</v>
      </c>
      <c r="BM88" s="23"/>
      <c r="BN88" s="18" t="str">
        <f t="shared" si="417"/>
        <v xml:space="preserve"> </v>
      </c>
      <c r="BO88" s="18" t="str">
        <f t="shared" si="294"/>
        <v xml:space="preserve"> </v>
      </c>
      <c r="BP88" s="23">
        <v>0</v>
      </c>
      <c r="BQ88" s="23">
        <v>0</v>
      </c>
      <c r="BR88" s="23"/>
      <c r="BS88" s="18" t="str">
        <f t="shared" si="295"/>
        <v xml:space="preserve"> </v>
      </c>
      <c r="BT88" s="18" t="str">
        <f t="shared" si="296"/>
        <v xml:space="preserve"> </v>
      </c>
      <c r="BU88" s="23">
        <v>125898.22</v>
      </c>
      <c r="BV88" s="23">
        <v>70799.12</v>
      </c>
      <c r="BW88" s="23">
        <v>58491.68</v>
      </c>
      <c r="BX88" s="18">
        <f t="shared" si="297"/>
        <v>0.56235203325352812</v>
      </c>
      <c r="BY88" s="18">
        <f t="shared" si="298"/>
        <v>1.21041351522131</v>
      </c>
      <c r="BZ88" s="23">
        <v>0</v>
      </c>
      <c r="CA88" s="23">
        <v>0</v>
      </c>
      <c r="CB88" s="23"/>
      <c r="CC88" s="18" t="str">
        <f t="shared" si="369"/>
        <v xml:space="preserve"> </v>
      </c>
      <c r="CD88" s="18" t="str">
        <f t="shared" si="299"/>
        <v xml:space="preserve"> </v>
      </c>
      <c r="CE88" s="17">
        <v>0</v>
      </c>
      <c r="CF88" s="17">
        <v>0</v>
      </c>
      <c r="CG88" s="17">
        <v>0</v>
      </c>
      <c r="CH88" s="18" t="str">
        <f t="shared" si="300"/>
        <v xml:space="preserve"> </v>
      </c>
      <c r="CI88" s="18" t="str">
        <f t="shared" si="314"/>
        <v xml:space="preserve"> </v>
      </c>
      <c r="CJ88" s="23">
        <v>0</v>
      </c>
      <c r="CK88" s="23">
        <v>0</v>
      </c>
      <c r="CL88" s="23"/>
      <c r="CM88" s="18" t="str">
        <f t="shared" si="301"/>
        <v xml:space="preserve"> </v>
      </c>
      <c r="CN88" s="18" t="str">
        <f t="shared" si="315"/>
        <v xml:space="preserve"> </v>
      </c>
      <c r="CO88" s="23">
        <v>0</v>
      </c>
      <c r="CP88" s="23">
        <v>0</v>
      </c>
      <c r="CQ88" s="23"/>
      <c r="CR88" s="18" t="str">
        <f t="shared" si="302"/>
        <v xml:space="preserve"> </v>
      </c>
      <c r="CS88" s="18" t="str">
        <f t="shared" si="303"/>
        <v xml:space="preserve"> </v>
      </c>
      <c r="CT88" s="23">
        <v>0</v>
      </c>
      <c r="CU88" s="23">
        <v>0</v>
      </c>
      <c r="CV88" s="23"/>
      <c r="CW88" s="18" t="str">
        <f t="shared" si="316"/>
        <v xml:space="preserve"> </v>
      </c>
      <c r="CX88" s="18" t="str">
        <f t="shared" si="317"/>
        <v xml:space="preserve"> </v>
      </c>
      <c r="CY88" s="23">
        <v>0</v>
      </c>
      <c r="CZ88" s="23">
        <v>0</v>
      </c>
      <c r="DA88" s="23"/>
      <c r="DB88" s="18" t="str">
        <f t="shared" si="304"/>
        <v xml:space="preserve"> </v>
      </c>
      <c r="DC88" s="18" t="str">
        <f t="shared" si="305"/>
        <v xml:space="preserve"> </v>
      </c>
      <c r="DD88" s="23">
        <v>0</v>
      </c>
      <c r="DE88" s="23">
        <v>0</v>
      </c>
      <c r="DF88" s="23"/>
      <c r="DG88" s="18" t="str">
        <f t="shared" si="306"/>
        <v xml:space="preserve"> </v>
      </c>
      <c r="DH88" s="18" t="str">
        <f t="shared" si="307"/>
        <v xml:space="preserve"> </v>
      </c>
      <c r="DI88" s="23">
        <v>0</v>
      </c>
      <c r="DJ88" s="23"/>
      <c r="DK88" s="18" t="str">
        <f t="shared" si="308"/>
        <v xml:space="preserve"> </v>
      </c>
      <c r="DL88" s="23">
        <v>40000</v>
      </c>
      <c r="DM88" s="23">
        <v>40000</v>
      </c>
      <c r="DN88" s="23"/>
      <c r="DO88" s="18">
        <f t="shared" si="309"/>
        <v>1</v>
      </c>
      <c r="DP88" s="18" t="e">
        <f>IF(DM88=0," ",IF(DM88/DN88*100&gt;200,"св.200",DM88/DN88))</f>
        <v>#DIV/0!</v>
      </c>
      <c r="DQ88" s="23">
        <v>0</v>
      </c>
      <c r="DR88" s="23">
        <v>0</v>
      </c>
      <c r="DS88" s="23"/>
      <c r="DT88" s="18" t="str">
        <f t="shared" si="415"/>
        <v xml:space="preserve"> </v>
      </c>
      <c r="DU88" s="18" t="str">
        <f>IF(DR88=0," ",IF(DR88/DS88*100&gt;200,"св.200",DR88/DS88))</f>
        <v xml:space="preserve"> </v>
      </c>
    </row>
    <row r="89" spans="1:125" s="39" customFormat="1" ht="16.5" customHeight="1" outlineLevel="1" x14ac:dyDescent="0.25">
      <c r="A89" s="11">
        <f t="shared" si="424"/>
        <v>71</v>
      </c>
      <c r="B89" s="31" t="s">
        <v>89</v>
      </c>
      <c r="C89" s="17">
        <v>2900483</v>
      </c>
      <c r="D89" s="32">
        <v>2239493.9</v>
      </c>
      <c r="E89" s="17">
        <v>277297.49</v>
      </c>
      <c r="F89" s="18">
        <f t="shared" si="311"/>
        <v>0.77211067949717338</v>
      </c>
      <c r="G89" s="18" t="str">
        <f t="shared" si="271"/>
        <v>св.200</v>
      </c>
      <c r="H89" s="10">
        <v>444500</v>
      </c>
      <c r="I89" s="14">
        <v>64813.829999999994</v>
      </c>
      <c r="J89" s="10">
        <v>51543.039999999994</v>
      </c>
      <c r="K89" s="18">
        <f t="shared" si="272"/>
        <v>0.14581289088863891</v>
      </c>
      <c r="L89" s="18">
        <f t="shared" si="273"/>
        <v>1.2574700677336843</v>
      </c>
      <c r="M89" s="23">
        <v>82500</v>
      </c>
      <c r="N89" s="23">
        <v>24091.23</v>
      </c>
      <c r="O89" s="23">
        <v>38059.11</v>
      </c>
      <c r="P89" s="18">
        <f t="shared" si="274"/>
        <v>0.2920149090909091</v>
      </c>
      <c r="Q89" s="18">
        <f t="shared" si="275"/>
        <v>0.63299509631202622</v>
      </c>
      <c r="R89" s="23">
        <v>0</v>
      </c>
      <c r="S89" s="23">
        <v>0</v>
      </c>
      <c r="T89" s="23"/>
      <c r="U89" s="18" t="str">
        <f t="shared" si="276"/>
        <v xml:space="preserve"> </v>
      </c>
      <c r="V89" s="18" t="str">
        <f t="shared" si="425"/>
        <v xml:space="preserve"> </v>
      </c>
      <c r="W89" s="23">
        <v>2000</v>
      </c>
      <c r="X89" s="23">
        <v>0</v>
      </c>
      <c r="Y89" s="23">
        <v>162</v>
      </c>
      <c r="Z89" s="18" t="str">
        <f t="shared" si="426"/>
        <v xml:space="preserve"> </v>
      </c>
      <c r="AA89" s="18">
        <f t="shared" si="427"/>
        <v>0</v>
      </c>
      <c r="AB89" s="23">
        <v>70000</v>
      </c>
      <c r="AC89" s="23">
        <v>45956.81</v>
      </c>
      <c r="AD89" s="23">
        <v>8095.23</v>
      </c>
      <c r="AE89" s="18">
        <f t="shared" si="280"/>
        <v>0.65652585714285716</v>
      </c>
      <c r="AF89" s="18" t="str">
        <f t="shared" si="281"/>
        <v>св.200</v>
      </c>
      <c r="AG89" s="23">
        <v>280000</v>
      </c>
      <c r="AH89" s="23">
        <v>-6596.31</v>
      </c>
      <c r="AI89" s="23">
        <v>5026.7</v>
      </c>
      <c r="AJ89" s="18" t="str">
        <f t="shared" si="282"/>
        <v xml:space="preserve"> </v>
      </c>
      <c r="AK89" s="18">
        <f t="shared" si="283"/>
        <v>-1.3122545606461498</v>
      </c>
      <c r="AL89" s="23">
        <v>10000</v>
      </c>
      <c r="AM89" s="23">
        <v>1362.1</v>
      </c>
      <c r="AN89" s="23">
        <v>200</v>
      </c>
      <c r="AO89" s="18">
        <f t="shared" ref="AO89:AO118" si="431">IF(AM89&lt;=0," ",IF(AL89&lt;=0," ",IF(AM89/AL89*100&gt;200,"СВ.200",AM89/AL89)))</f>
        <v>0.13621</v>
      </c>
      <c r="AP89" s="18" t="str">
        <f t="shared" si="284"/>
        <v>св.200</v>
      </c>
      <c r="AQ89" s="6">
        <v>2455983</v>
      </c>
      <c r="AR89" s="6">
        <v>2174680.0699999998</v>
      </c>
      <c r="AS89" s="6">
        <v>225754.45</v>
      </c>
      <c r="AT89" s="18">
        <f>IF(AR89&lt;=0," ",IF(AQ89&lt;=0," ",IF(AR89/AQ89*100&gt;200,"СВ.200",AR89/AQ89)))</f>
        <v>0.88546218357374618</v>
      </c>
      <c r="AU89" s="18" t="str">
        <f t="shared" si="286"/>
        <v>св.200</v>
      </c>
      <c r="AV89" s="23">
        <v>0</v>
      </c>
      <c r="AW89" s="23">
        <v>0</v>
      </c>
      <c r="AX89" s="23"/>
      <c r="AY89" s="18" t="str">
        <f t="shared" si="287"/>
        <v xml:space="preserve"> </v>
      </c>
      <c r="AZ89" s="18" t="str">
        <f t="shared" si="288"/>
        <v xml:space="preserve"> </v>
      </c>
      <c r="BA89" s="23">
        <v>287238</v>
      </c>
      <c r="BB89" s="23">
        <v>107881.51</v>
      </c>
      <c r="BC89" s="23">
        <v>94084.28</v>
      </c>
      <c r="BD89" s="18">
        <f t="shared" si="429"/>
        <v>0.37558230456972963</v>
      </c>
      <c r="BE89" s="18">
        <f t="shared" si="430"/>
        <v>1.1466475589758458</v>
      </c>
      <c r="BF89" s="23">
        <v>49436</v>
      </c>
      <c r="BG89" s="23">
        <v>20358</v>
      </c>
      <c r="BH89" s="23">
        <v>9770.2900000000009</v>
      </c>
      <c r="BI89" s="18">
        <f t="shared" si="291"/>
        <v>0.41180516222995389</v>
      </c>
      <c r="BJ89" s="18" t="str">
        <f t="shared" si="292"/>
        <v>св.200</v>
      </c>
      <c r="BK89" s="23">
        <v>0</v>
      </c>
      <c r="BL89" s="23">
        <v>0</v>
      </c>
      <c r="BM89" s="23"/>
      <c r="BN89" s="18" t="str">
        <f t="shared" si="417"/>
        <v xml:space="preserve"> </v>
      </c>
      <c r="BO89" s="18" t="str">
        <f t="shared" si="294"/>
        <v xml:space="preserve"> </v>
      </c>
      <c r="BP89" s="23">
        <v>0</v>
      </c>
      <c r="BQ89" s="23">
        <v>0</v>
      </c>
      <c r="BR89" s="23"/>
      <c r="BS89" s="18" t="str">
        <f t="shared" si="295"/>
        <v xml:space="preserve"> </v>
      </c>
      <c r="BT89" s="18" t="str">
        <f t="shared" si="296"/>
        <v xml:space="preserve"> </v>
      </c>
      <c r="BU89" s="23">
        <v>2119309</v>
      </c>
      <c r="BV89" s="23">
        <v>2046440.56</v>
      </c>
      <c r="BW89" s="23">
        <v>121899.88</v>
      </c>
      <c r="BX89" s="18">
        <f t="shared" si="297"/>
        <v>0.96561688739112606</v>
      </c>
      <c r="BY89" s="18" t="str">
        <f t="shared" si="298"/>
        <v>св.200</v>
      </c>
      <c r="BZ89" s="23">
        <v>0</v>
      </c>
      <c r="CA89" s="23">
        <v>0</v>
      </c>
      <c r="CB89" s="23"/>
      <c r="CC89" s="18" t="str">
        <f t="shared" si="369"/>
        <v xml:space="preserve"> </v>
      </c>
      <c r="CD89" s="18" t="str">
        <f t="shared" si="299"/>
        <v xml:space="preserve"> </v>
      </c>
      <c r="CE89" s="17">
        <v>0</v>
      </c>
      <c r="CF89" s="17">
        <v>0</v>
      </c>
      <c r="CG89" s="17">
        <v>0</v>
      </c>
      <c r="CH89" s="18" t="str">
        <f t="shared" si="300"/>
        <v xml:space="preserve"> </v>
      </c>
      <c r="CI89" s="18" t="str">
        <f t="shared" si="314"/>
        <v xml:space="preserve"> </v>
      </c>
      <c r="CJ89" s="23">
        <v>0</v>
      </c>
      <c r="CK89" s="23">
        <v>0</v>
      </c>
      <c r="CL89" s="23"/>
      <c r="CM89" s="18" t="str">
        <f t="shared" si="301"/>
        <v xml:space="preserve"> </v>
      </c>
      <c r="CN89" s="18" t="str">
        <f t="shared" si="315"/>
        <v xml:space="preserve"> </v>
      </c>
      <c r="CO89" s="23">
        <v>0</v>
      </c>
      <c r="CP89" s="23">
        <v>0</v>
      </c>
      <c r="CQ89" s="23"/>
      <c r="CR89" s="18" t="str">
        <f t="shared" si="302"/>
        <v xml:space="preserve"> </v>
      </c>
      <c r="CS89" s="18" t="str">
        <f t="shared" si="303"/>
        <v xml:space="preserve"> </v>
      </c>
      <c r="CT89" s="23">
        <v>0</v>
      </c>
      <c r="CU89" s="23">
        <v>0</v>
      </c>
      <c r="CV89" s="23"/>
      <c r="CW89" s="18" t="str">
        <f t="shared" si="316"/>
        <v xml:space="preserve"> </v>
      </c>
      <c r="CX89" s="18" t="str">
        <f t="shared" si="317"/>
        <v xml:space="preserve"> </v>
      </c>
      <c r="CY89" s="23">
        <v>0</v>
      </c>
      <c r="CZ89" s="23">
        <v>0</v>
      </c>
      <c r="DA89" s="23"/>
      <c r="DB89" s="18" t="str">
        <f t="shared" si="304"/>
        <v xml:space="preserve"> </v>
      </c>
      <c r="DC89" s="18" t="str">
        <f t="shared" si="305"/>
        <v xml:space="preserve"> </v>
      </c>
      <c r="DD89" s="23">
        <v>0</v>
      </c>
      <c r="DE89" s="23">
        <v>0</v>
      </c>
      <c r="DF89" s="23"/>
      <c r="DG89" s="18" t="str">
        <f t="shared" si="306"/>
        <v xml:space="preserve"> </v>
      </c>
      <c r="DH89" s="18" t="str">
        <f t="shared" si="307"/>
        <v xml:space="preserve"> </v>
      </c>
      <c r="DI89" s="59">
        <v>0</v>
      </c>
      <c r="DJ89" s="23">
        <v>-1.88</v>
      </c>
      <c r="DK89" s="18">
        <f t="shared" si="308"/>
        <v>0</v>
      </c>
      <c r="DL89" s="23"/>
      <c r="DM89" s="59">
        <v>0</v>
      </c>
      <c r="DN89" s="23"/>
      <c r="DO89" s="18" t="str">
        <f t="shared" si="309"/>
        <v xml:space="preserve"> </v>
      </c>
      <c r="DP89" s="18" t="str">
        <f t="shared" si="310"/>
        <v xml:space="preserve"> </v>
      </c>
      <c r="DQ89" s="23"/>
      <c r="DR89" s="23"/>
      <c r="DS89" s="23"/>
      <c r="DT89" s="18" t="str">
        <f t="shared" si="415"/>
        <v xml:space="preserve"> </v>
      </c>
      <c r="DU89" s="18" t="str">
        <f t="shared" ref="DU89:DU100" si="432">IF(DS89=0," ",IF(DR89/DS89*100&gt;200,"св.200",DR89/DS89))</f>
        <v xml:space="preserve"> </v>
      </c>
    </row>
    <row r="90" spans="1:125" s="38" customFormat="1" ht="32.1" customHeight="1" x14ac:dyDescent="0.25">
      <c r="A90" s="12"/>
      <c r="B90" s="4" t="s">
        <v>134</v>
      </c>
      <c r="C90" s="20">
        <v>49114978.340000004</v>
      </c>
      <c r="D90" s="20">
        <v>22640257.449999999</v>
      </c>
      <c r="E90" s="20">
        <v>22411984.999999993</v>
      </c>
      <c r="F90" s="16">
        <f t="shared" si="311"/>
        <v>0.46096441890439399</v>
      </c>
      <c r="G90" s="16">
        <f t="shared" si="271"/>
        <v>1.0101852847929358</v>
      </c>
      <c r="H90" s="15">
        <v>47566823</v>
      </c>
      <c r="I90" s="29">
        <v>21572311.82</v>
      </c>
      <c r="J90" s="15">
        <v>21541694.199999996</v>
      </c>
      <c r="K90" s="16">
        <f t="shared" si="272"/>
        <v>0.45351592684674358</v>
      </c>
      <c r="L90" s="16">
        <f t="shared" si="273"/>
        <v>1.0014213190344148</v>
      </c>
      <c r="M90" s="15">
        <v>39907000</v>
      </c>
      <c r="N90" s="15">
        <v>18546431.869999997</v>
      </c>
      <c r="O90" s="15">
        <v>18447661.02</v>
      </c>
      <c r="P90" s="16">
        <f t="shared" si="274"/>
        <v>0.46474132031974336</v>
      </c>
      <c r="Q90" s="16">
        <f t="shared" si="275"/>
        <v>1.00535411236649</v>
      </c>
      <c r="R90" s="15">
        <v>1969620</v>
      </c>
      <c r="S90" s="15">
        <v>1073328.45</v>
      </c>
      <c r="T90" s="15">
        <v>1030227.38</v>
      </c>
      <c r="U90" s="16">
        <f t="shared" si="276"/>
        <v>0.54494189234471624</v>
      </c>
      <c r="V90" s="16">
        <f t="shared" si="277"/>
        <v>1.0418364633252126</v>
      </c>
      <c r="W90" s="15">
        <v>99625</v>
      </c>
      <c r="X90" s="15">
        <v>96167.859999999986</v>
      </c>
      <c r="Y90" s="15">
        <v>67019.17</v>
      </c>
      <c r="Z90" s="16">
        <f t="shared" si="278"/>
        <v>0.96529846925972385</v>
      </c>
      <c r="AA90" s="16">
        <f t="shared" si="279"/>
        <v>1.434930632533945</v>
      </c>
      <c r="AB90" s="15">
        <v>1228000</v>
      </c>
      <c r="AC90" s="15">
        <v>156873.85</v>
      </c>
      <c r="AD90" s="15">
        <v>404060.29000000004</v>
      </c>
      <c r="AE90" s="16">
        <f t="shared" si="280"/>
        <v>0.12774743485342019</v>
      </c>
      <c r="AF90" s="16">
        <f t="shared" si="281"/>
        <v>0.38824367027009754</v>
      </c>
      <c r="AG90" s="15">
        <v>4362578</v>
      </c>
      <c r="AH90" s="15">
        <v>1699509.7899999998</v>
      </c>
      <c r="AI90" s="15">
        <v>1592726.34</v>
      </c>
      <c r="AJ90" s="16">
        <f t="shared" si="282"/>
        <v>0.38956547940231667</v>
      </c>
      <c r="AK90" s="16">
        <f>IF(AI90=0," ",IF(AH90/AI90*100&gt;200,"св.200",AH90/AI90))</f>
        <v>1.0670444428011403</v>
      </c>
      <c r="AL90" s="15">
        <v>0</v>
      </c>
      <c r="AM90" s="15">
        <v>0</v>
      </c>
      <c r="AN90" s="15">
        <v>0</v>
      </c>
      <c r="AO90" s="16" t="str">
        <f t="shared" si="431"/>
        <v xml:space="preserve"> </v>
      </c>
      <c r="AP90" s="16" t="str">
        <f t="shared" si="284"/>
        <v xml:space="preserve"> </v>
      </c>
      <c r="AQ90" s="15">
        <v>1548155.3399999999</v>
      </c>
      <c r="AR90" s="15">
        <v>1067945.6299999999</v>
      </c>
      <c r="AS90" s="15">
        <v>870290.79999999993</v>
      </c>
      <c r="AT90" s="16">
        <f t="shared" si="285"/>
        <v>0.68981813543336035</v>
      </c>
      <c r="AU90" s="16">
        <f t="shared" si="286"/>
        <v>1.2271135464146008</v>
      </c>
      <c r="AV90" s="15">
        <v>400000</v>
      </c>
      <c r="AW90" s="15">
        <v>126440.22</v>
      </c>
      <c r="AX90" s="15">
        <v>78890.720000000001</v>
      </c>
      <c r="AY90" s="16">
        <f t="shared" si="287"/>
        <v>0.31610054999999998</v>
      </c>
      <c r="AZ90" s="16">
        <f t="shared" si="288"/>
        <v>1.6027261508070911</v>
      </c>
      <c r="BA90" s="15">
        <v>211639</v>
      </c>
      <c r="BB90" s="15">
        <v>63853.93</v>
      </c>
      <c r="BC90" s="15">
        <v>49210.729999999996</v>
      </c>
      <c r="BD90" s="16">
        <f t="shared" si="289"/>
        <v>0.30171154654860399</v>
      </c>
      <c r="BE90" s="16">
        <f t="shared" si="290"/>
        <v>1.2975611213245568</v>
      </c>
      <c r="BF90" s="15">
        <v>95000</v>
      </c>
      <c r="BG90" s="15">
        <v>26670</v>
      </c>
      <c r="BH90" s="15">
        <v>70708.5</v>
      </c>
      <c r="BI90" s="16">
        <f t="shared" si="291"/>
        <v>0.28073684210526317</v>
      </c>
      <c r="BJ90" s="16">
        <f t="shared" si="292"/>
        <v>0.37718237552769468</v>
      </c>
      <c r="BK90" s="15">
        <v>0</v>
      </c>
      <c r="BL90" s="15">
        <v>0</v>
      </c>
      <c r="BM90" s="15">
        <v>57051.6</v>
      </c>
      <c r="BN90" s="16" t="str">
        <f t="shared" si="417"/>
        <v xml:space="preserve"> </v>
      </c>
      <c r="BO90" s="16" t="str">
        <f>IF(BL90=0," ",IF(BL90/BM90*100&gt;200,"св.200",BL90/BM90))</f>
        <v xml:space="preserve"> </v>
      </c>
      <c r="BP90" s="15">
        <v>150000</v>
      </c>
      <c r="BQ90" s="15">
        <v>35228.269999999997</v>
      </c>
      <c r="BR90" s="15">
        <v>5779.16</v>
      </c>
      <c r="BS90" s="16">
        <f t="shared" si="295"/>
        <v>0.2348551333333333</v>
      </c>
      <c r="BT90" s="16" t="str">
        <f>IF(BQ90=0," ",IF(BQ90/BR90*100&gt;200,"св.200",BQ90/BR90))</f>
        <v>св.200</v>
      </c>
      <c r="BU90" s="15">
        <v>104716</v>
      </c>
      <c r="BV90" s="15">
        <v>29658.530000000002</v>
      </c>
      <c r="BW90" s="15">
        <v>20915.75</v>
      </c>
      <c r="BX90" s="16">
        <f t="shared" ref="BX90:BX117" si="433">IF(BV90&lt;=0," ",IF(BU90&lt;=0," ",IF(BV90/BU90*100&gt;200,"СВ.200",BV90/BU90)))</f>
        <v>0.28322825547194319</v>
      </c>
      <c r="BY90" s="16">
        <f t="shared" si="298"/>
        <v>1.4179998326619894</v>
      </c>
      <c r="BZ90" s="15">
        <v>0</v>
      </c>
      <c r="CA90" s="15">
        <v>0</v>
      </c>
      <c r="CB90" s="15">
        <v>0</v>
      </c>
      <c r="CC90" s="16" t="str">
        <f t="shared" si="369"/>
        <v xml:space="preserve"> </v>
      </c>
      <c r="CD90" s="16" t="str">
        <f t="shared" si="299"/>
        <v xml:space="preserve"> </v>
      </c>
      <c r="CE90" s="20">
        <v>210520</v>
      </c>
      <c r="CF90" s="20">
        <v>301749.76000000001</v>
      </c>
      <c r="CG90" s="20">
        <v>80964.209999999992</v>
      </c>
      <c r="CH90" s="16">
        <f t="shared" si="300"/>
        <v>1.433354360630819</v>
      </c>
      <c r="CI90" s="16" t="str">
        <f t="shared" si="314"/>
        <v>св.200</v>
      </c>
      <c r="CJ90" s="15">
        <v>25000</v>
      </c>
      <c r="CK90" s="15">
        <v>116229.75999999999</v>
      </c>
      <c r="CL90" s="15">
        <v>18857.93</v>
      </c>
      <c r="CM90" s="16" t="str">
        <f t="shared" si="301"/>
        <v>СВ.200</v>
      </c>
      <c r="CN90" s="16" t="str">
        <f>IF(CK90=0," ",IF(CK90/CL90*100&gt;200,"св.200",CK90/CL90))</f>
        <v>св.200</v>
      </c>
      <c r="CO90" s="15">
        <v>185520</v>
      </c>
      <c r="CP90" s="15">
        <v>185520</v>
      </c>
      <c r="CQ90" s="15">
        <v>62106.28</v>
      </c>
      <c r="CR90" s="16">
        <f t="shared" si="302"/>
        <v>1</v>
      </c>
      <c r="CS90" s="16" t="str">
        <f t="shared" si="303"/>
        <v>св.200</v>
      </c>
      <c r="CT90" s="15">
        <v>0</v>
      </c>
      <c r="CU90" s="15">
        <v>0</v>
      </c>
      <c r="CV90" s="15">
        <v>0</v>
      </c>
      <c r="CW90" s="30" t="str">
        <f t="shared" si="316"/>
        <v xml:space="preserve"> </v>
      </c>
      <c r="CX90" s="30" t="str">
        <f t="shared" si="317"/>
        <v xml:space="preserve"> </v>
      </c>
      <c r="CY90" s="15">
        <v>0</v>
      </c>
      <c r="CZ90" s="15">
        <v>0</v>
      </c>
      <c r="DA90" s="15">
        <v>0</v>
      </c>
      <c r="DB90" s="16" t="str">
        <f t="shared" si="304"/>
        <v xml:space="preserve"> </v>
      </c>
      <c r="DC90" s="16" t="str">
        <f t="shared" si="305"/>
        <v xml:space="preserve"> </v>
      </c>
      <c r="DD90" s="15">
        <v>0</v>
      </c>
      <c r="DE90" s="15">
        <v>0</v>
      </c>
      <c r="DF90" s="15">
        <v>17150</v>
      </c>
      <c r="DG90" s="16" t="str">
        <f t="shared" si="306"/>
        <v xml:space="preserve"> </v>
      </c>
      <c r="DH90" s="16">
        <f t="shared" si="307"/>
        <v>0</v>
      </c>
      <c r="DI90" s="15">
        <v>0</v>
      </c>
      <c r="DJ90" s="15">
        <v>11220.33</v>
      </c>
      <c r="DK90" s="16">
        <f t="shared" si="308"/>
        <v>0</v>
      </c>
      <c r="DL90" s="15">
        <f>SUM(DL91:DL95)</f>
        <v>17000</v>
      </c>
      <c r="DM90" s="15">
        <v>131064.58</v>
      </c>
      <c r="DN90" s="15">
        <v>409399.8</v>
      </c>
      <c r="DO90" s="16" t="str">
        <f t="shared" si="309"/>
        <v>СВ.200</v>
      </c>
      <c r="DP90" s="16">
        <f t="shared" si="310"/>
        <v>0.32013835864111317</v>
      </c>
      <c r="DQ90" s="15">
        <f>DQ91+DQ92+DQ93+DQ94+DQ95</f>
        <v>359280.33999999997</v>
      </c>
      <c r="DR90" s="15">
        <f>DR91+DR92+DR93+DR94+DR95</f>
        <v>353280.33999999997</v>
      </c>
      <c r="DS90" s="15">
        <v>69000</v>
      </c>
      <c r="DT90" s="16">
        <f t="shared" si="415"/>
        <v>0.98329994900361095</v>
      </c>
      <c r="DU90" s="16" t="str">
        <f t="shared" si="432"/>
        <v>св.200</v>
      </c>
    </row>
    <row r="91" spans="1:125" s="39" customFormat="1" ht="15.75" customHeight="1" outlineLevel="1" x14ac:dyDescent="0.25">
      <c r="A91" s="11">
        <v>72</v>
      </c>
      <c r="B91" s="5" t="s">
        <v>64</v>
      </c>
      <c r="C91" s="17">
        <v>45228020</v>
      </c>
      <c r="D91" s="17">
        <v>21024340.18</v>
      </c>
      <c r="E91" s="17">
        <v>20885866.789999995</v>
      </c>
      <c r="F91" s="18">
        <f t="shared" si="311"/>
        <v>0.46485210230295287</v>
      </c>
      <c r="G91" s="18">
        <f t="shared" si="271"/>
        <v>1.0066300044615004</v>
      </c>
      <c r="H91" s="10">
        <v>44569620</v>
      </c>
      <c r="I91" s="14">
        <v>20554977.349999998</v>
      </c>
      <c r="J91" s="10">
        <v>20372560.389999997</v>
      </c>
      <c r="K91" s="18">
        <f t="shared" si="272"/>
        <v>0.46118807721492794</v>
      </c>
      <c r="L91" s="18">
        <f t="shared" si="273"/>
        <v>1.008954051749408</v>
      </c>
      <c r="M91" s="23">
        <v>39000000</v>
      </c>
      <c r="N91" s="23">
        <v>18161494.899999999</v>
      </c>
      <c r="O91" s="23">
        <v>18029340.079999998</v>
      </c>
      <c r="P91" s="18">
        <f t="shared" si="274"/>
        <v>0.46567935641025637</v>
      </c>
      <c r="Q91" s="18">
        <f t="shared" si="275"/>
        <v>1.0073299865338166</v>
      </c>
      <c r="R91" s="23">
        <v>1969620</v>
      </c>
      <c r="S91" s="23">
        <v>1073328.45</v>
      </c>
      <c r="T91" s="23">
        <v>1030227.38</v>
      </c>
      <c r="U91" s="18">
        <f t="shared" si="276"/>
        <v>0.54494189234471624</v>
      </c>
      <c r="V91" s="18">
        <f t="shared" si="277"/>
        <v>1.0418364633252126</v>
      </c>
      <c r="W91" s="23">
        <v>0</v>
      </c>
      <c r="X91" s="23">
        <v>5849.23</v>
      </c>
      <c r="Y91" s="23">
        <v>556</v>
      </c>
      <c r="Z91" s="18" t="str">
        <f t="shared" ref="Z91:Z92" si="434">IF(X91&lt;=0," ",IF(W91&lt;=0," ",IF(X91/W91*100&gt;200,"СВ.200",X91/W91)))</f>
        <v xml:space="preserve"> </v>
      </c>
      <c r="AA91" s="18" t="str">
        <f t="shared" ref="AA91:AA92" si="435">IF(Y91=0," ",IF(X91/Y91*100&gt;200,"св.200",X91/Y91))</f>
        <v>св.200</v>
      </c>
      <c r="AB91" s="23">
        <v>920000</v>
      </c>
      <c r="AC91" s="23">
        <v>94760.81</v>
      </c>
      <c r="AD91" s="23">
        <v>128123.6</v>
      </c>
      <c r="AE91" s="18">
        <f t="shared" si="280"/>
        <v>0.1030008804347826</v>
      </c>
      <c r="AF91" s="18">
        <f>IF(AC91&lt;=0," ",IF(AC91/AD91*100&gt;200,"св.200",AC91/AD91))</f>
        <v>0.73960464738736653</v>
      </c>
      <c r="AG91" s="23">
        <v>2680000</v>
      </c>
      <c r="AH91" s="23">
        <v>1219543.96</v>
      </c>
      <c r="AI91" s="23">
        <v>1184313.33</v>
      </c>
      <c r="AJ91" s="18">
        <f>IF(AH91&lt;=0," ",IF(AG91&lt;=0," ",IF(AH91/AG91*100&gt;200,"СВ.200",AH91/AG91)))</f>
        <v>0.45505371641791043</v>
      </c>
      <c r="AK91" s="18">
        <f t="shared" si="283"/>
        <v>1.0297477273180737</v>
      </c>
      <c r="AL91" s="23">
        <v>0</v>
      </c>
      <c r="AM91" s="23">
        <v>0</v>
      </c>
      <c r="AN91" s="23"/>
      <c r="AO91" s="18" t="str">
        <f t="shared" si="431"/>
        <v xml:space="preserve"> </v>
      </c>
      <c r="AP91" s="18" t="str">
        <f>IF(AN91=0," ",IF(AM91/AN91*100&gt;200,"св.200",AM91/AN91))</f>
        <v xml:space="preserve"> </v>
      </c>
      <c r="AQ91" s="6">
        <v>658400</v>
      </c>
      <c r="AR91" s="6">
        <v>469362.82999999996</v>
      </c>
      <c r="AS91" s="6">
        <v>513306.39999999997</v>
      </c>
      <c r="AT91" s="18">
        <f t="shared" si="285"/>
        <v>0.71288400668286744</v>
      </c>
      <c r="AU91" s="18">
        <f t="shared" si="286"/>
        <v>0.91439115117208747</v>
      </c>
      <c r="AV91" s="23">
        <v>400000</v>
      </c>
      <c r="AW91" s="23">
        <v>126440.22</v>
      </c>
      <c r="AX91" s="23">
        <v>78890.720000000001</v>
      </c>
      <c r="AY91" s="18">
        <f t="shared" si="287"/>
        <v>0.31610054999999998</v>
      </c>
      <c r="AZ91" s="18">
        <f t="shared" si="288"/>
        <v>1.6027261508070911</v>
      </c>
      <c r="BA91" s="23">
        <v>0</v>
      </c>
      <c r="BB91" s="23">
        <v>0</v>
      </c>
      <c r="BC91" s="23"/>
      <c r="BD91" s="18" t="str">
        <f t="shared" si="289"/>
        <v xml:space="preserve"> </v>
      </c>
      <c r="BE91" s="18" t="str">
        <f t="shared" si="290"/>
        <v xml:space="preserve"> </v>
      </c>
      <c r="BF91" s="23">
        <v>0</v>
      </c>
      <c r="BG91" s="23">
        <v>0</v>
      </c>
      <c r="BH91" s="23"/>
      <c r="BI91" s="18" t="str">
        <f t="shared" si="291"/>
        <v xml:space="preserve"> </v>
      </c>
      <c r="BJ91" s="18" t="str">
        <f>IF(BG91=0," ",IF(BG91/BH91*100&gt;200,"св.200",BG91/BH91))</f>
        <v xml:space="preserve"> </v>
      </c>
      <c r="BK91" s="23">
        <v>0</v>
      </c>
      <c r="BL91" s="23">
        <v>0</v>
      </c>
      <c r="BM91" s="23">
        <v>57051.6</v>
      </c>
      <c r="BN91" s="18" t="str">
        <f t="shared" si="417"/>
        <v xml:space="preserve"> </v>
      </c>
      <c r="BO91" s="18" t="str">
        <f>IF(BL91=0," ",IF(BL91/BM91*100&gt;200,"св.200",BL91/BM91))</f>
        <v xml:space="preserve"> </v>
      </c>
      <c r="BP91" s="23">
        <v>150000</v>
      </c>
      <c r="BQ91" s="23">
        <v>35228.269999999997</v>
      </c>
      <c r="BR91" s="23">
        <v>5779.16</v>
      </c>
      <c r="BS91" s="18">
        <f t="shared" si="295"/>
        <v>0.2348551333333333</v>
      </c>
      <c r="BT91" s="18" t="str">
        <f>IF(BQ91=0," ",IF(BQ91/BR91*100&gt;200,"св.200",BQ91/BR91))</f>
        <v>св.200</v>
      </c>
      <c r="BU91" s="23">
        <v>0</v>
      </c>
      <c r="BV91" s="23">
        <v>0</v>
      </c>
      <c r="BW91" s="23"/>
      <c r="BX91" s="18" t="str">
        <f t="shared" si="433"/>
        <v xml:space="preserve"> </v>
      </c>
      <c r="BY91" s="18" t="str">
        <f t="shared" si="298"/>
        <v xml:space="preserve"> </v>
      </c>
      <c r="BZ91" s="23">
        <v>0</v>
      </c>
      <c r="CA91" s="23">
        <v>0</v>
      </c>
      <c r="CB91" s="23"/>
      <c r="CC91" s="18" t="str">
        <f t="shared" si="369"/>
        <v xml:space="preserve"> </v>
      </c>
      <c r="CD91" s="18" t="str">
        <f>IF(CA91=0," ",IF(CA91/CB91*100&gt;200,"св.200",CA91/CB91))</f>
        <v xml:space="preserve"> </v>
      </c>
      <c r="CE91" s="17">
        <v>25000</v>
      </c>
      <c r="CF91" s="17">
        <v>116229.75999999999</v>
      </c>
      <c r="CG91" s="17">
        <v>18857.93</v>
      </c>
      <c r="CH91" s="24" t="str">
        <f t="shared" si="300"/>
        <v>СВ.200</v>
      </c>
      <c r="CI91" s="18" t="str">
        <f t="shared" ref="CI91:CI94" si="436">IF(CF91=0," ",IF(CF91/CG91*100&gt;200,"св.200",CF91/CG91))</f>
        <v>св.200</v>
      </c>
      <c r="CJ91" s="23">
        <v>25000</v>
      </c>
      <c r="CK91" s="23">
        <v>116229.75999999999</v>
      </c>
      <c r="CL91" s="23">
        <v>18857.93</v>
      </c>
      <c r="CM91" s="18" t="str">
        <f t="shared" si="301"/>
        <v>СВ.200</v>
      </c>
      <c r="CN91" s="18" t="str">
        <f>IF(CK91=0," ",IF(CK91/CL91*100&gt;200,"св.200",CK91/CL91))</f>
        <v>св.200</v>
      </c>
      <c r="CO91" s="23">
        <v>0</v>
      </c>
      <c r="CP91" s="23">
        <v>0</v>
      </c>
      <c r="CQ91" s="23"/>
      <c r="CR91" s="18" t="str">
        <f t="shared" si="302"/>
        <v xml:space="preserve"> </v>
      </c>
      <c r="CS91" s="18" t="str">
        <f t="shared" si="303"/>
        <v xml:space="preserve"> </v>
      </c>
      <c r="CT91" s="23">
        <v>0</v>
      </c>
      <c r="CU91" s="23">
        <v>0</v>
      </c>
      <c r="CV91" s="23"/>
      <c r="CW91" s="18" t="str">
        <f t="shared" si="316"/>
        <v xml:space="preserve"> </v>
      </c>
      <c r="CX91" s="18" t="str">
        <f t="shared" si="317"/>
        <v xml:space="preserve"> </v>
      </c>
      <c r="CY91" s="23">
        <v>0</v>
      </c>
      <c r="CZ91" s="23">
        <v>0</v>
      </c>
      <c r="DA91" s="23"/>
      <c r="DB91" s="18" t="str">
        <f t="shared" si="304"/>
        <v xml:space="preserve"> </v>
      </c>
      <c r="DC91" s="18" t="str">
        <f t="shared" si="305"/>
        <v xml:space="preserve"> </v>
      </c>
      <c r="DD91" s="23">
        <v>0</v>
      </c>
      <c r="DE91" s="23">
        <v>0</v>
      </c>
      <c r="DF91" s="23"/>
      <c r="DG91" s="18" t="str">
        <f t="shared" si="306"/>
        <v xml:space="preserve"> </v>
      </c>
      <c r="DH91" s="18" t="str">
        <f t="shared" si="307"/>
        <v xml:space="preserve"> </v>
      </c>
      <c r="DI91" s="23">
        <v>0</v>
      </c>
      <c r="DJ91" s="23">
        <v>11220.33</v>
      </c>
      <c r="DK91" s="18">
        <f t="shared" si="308"/>
        <v>0</v>
      </c>
      <c r="DL91" s="23"/>
      <c r="DM91" s="23">
        <v>114064.58</v>
      </c>
      <c r="DN91" s="23">
        <v>272506.65999999997</v>
      </c>
      <c r="DO91" s="18" t="str">
        <f t="shared" si="309"/>
        <v xml:space="preserve"> </v>
      </c>
      <c r="DP91" s="18">
        <f t="shared" si="310"/>
        <v>0.41857538454289528</v>
      </c>
      <c r="DQ91" s="23">
        <v>83400</v>
      </c>
      <c r="DR91" s="23">
        <v>77400</v>
      </c>
      <c r="DS91" s="23">
        <v>69000</v>
      </c>
      <c r="DT91" s="18">
        <f t="shared" si="415"/>
        <v>0.92805755395683454</v>
      </c>
      <c r="DU91" s="18">
        <f t="shared" si="432"/>
        <v>1.1217391304347826</v>
      </c>
    </row>
    <row r="92" spans="1:125" s="39" customFormat="1" ht="15.75" customHeight="1" outlineLevel="1" x14ac:dyDescent="0.25">
      <c r="A92" s="11">
        <f>A91+1</f>
        <v>73</v>
      </c>
      <c r="B92" s="5" t="s">
        <v>97</v>
      </c>
      <c r="C92" s="17">
        <v>339000</v>
      </c>
      <c r="D92" s="17">
        <v>260511.79</v>
      </c>
      <c r="E92" s="17">
        <v>284125.98</v>
      </c>
      <c r="F92" s="18">
        <f t="shared" si="311"/>
        <v>0.7684713569321534</v>
      </c>
      <c r="G92" s="18">
        <f t="shared" si="271"/>
        <v>0.91688831130472481</v>
      </c>
      <c r="H92" s="10">
        <v>293000</v>
      </c>
      <c r="I92" s="14">
        <v>204873.86</v>
      </c>
      <c r="J92" s="10">
        <v>140738.28</v>
      </c>
      <c r="K92" s="18">
        <f t="shared" si="272"/>
        <v>0.69922819112627976</v>
      </c>
      <c r="L92" s="18">
        <f t="shared" si="273"/>
        <v>1.4557081413812929</v>
      </c>
      <c r="M92" s="23">
        <v>122000</v>
      </c>
      <c r="N92" s="23">
        <v>59327.67</v>
      </c>
      <c r="O92" s="23">
        <v>49371.3</v>
      </c>
      <c r="P92" s="18">
        <f t="shared" si="274"/>
        <v>0.48629237704918032</v>
      </c>
      <c r="Q92" s="18">
        <f t="shared" si="275"/>
        <v>1.2016631119699095</v>
      </c>
      <c r="R92" s="23">
        <v>0</v>
      </c>
      <c r="S92" s="23">
        <v>0</v>
      </c>
      <c r="T92" s="23"/>
      <c r="U92" s="18" t="str">
        <f t="shared" si="276"/>
        <v xml:space="preserve"> </v>
      </c>
      <c r="V92" s="18" t="str">
        <f t="shared" ref="V92:V95" si="437">IF(S92=0," ",IF(S92/T92*100&gt;200,"св.200",S92/T92))</f>
        <v xml:space="preserve"> </v>
      </c>
      <c r="W92" s="23">
        <v>0</v>
      </c>
      <c r="X92" s="23">
        <v>0</v>
      </c>
      <c r="Y92" s="23"/>
      <c r="Z92" s="18" t="str">
        <f t="shared" si="434"/>
        <v xml:space="preserve"> </v>
      </c>
      <c r="AA92" s="18" t="str">
        <f t="shared" si="435"/>
        <v xml:space="preserve"> </v>
      </c>
      <c r="AB92" s="23">
        <v>28000</v>
      </c>
      <c r="AC92" s="23">
        <v>15639.99</v>
      </c>
      <c r="AD92" s="23">
        <v>12006.21</v>
      </c>
      <c r="AE92" s="18">
        <f t="shared" si="280"/>
        <v>0.55857107142857143</v>
      </c>
      <c r="AF92" s="18">
        <f t="shared" ref="AF92" si="438">IF(AD92&lt;=0," ",IF(AC92/AD92*100&gt;200,"св.200",AC92/AD92))</f>
        <v>1.3026583742913043</v>
      </c>
      <c r="AG92" s="23">
        <v>143000</v>
      </c>
      <c r="AH92" s="23">
        <v>129906.2</v>
      </c>
      <c r="AI92" s="23">
        <v>79360.77</v>
      </c>
      <c r="AJ92" s="18">
        <f t="shared" si="282"/>
        <v>0.90843496503496501</v>
      </c>
      <c r="AK92" s="18">
        <f t="shared" si="283"/>
        <v>1.636907000776328</v>
      </c>
      <c r="AL92" s="23">
        <v>0</v>
      </c>
      <c r="AM92" s="23">
        <v>0</v>
      </c>
      <c r="AN92" s="23"/>
      <c r="AO92" s="18" t="str">
        <f t="shared" si="431"/>
        <v xml:space="preserve"> </v>
      </c>
      <c r="AP92" s="18" t="str">
        <f>IF(AN92=0," ",IF(AM92/AN92*100&gt;200,"св.200",AM92/AN92))</f>
        <v xml:space="preserve"> </v>
      </c>
      <c r="AQ92" s="6">
        <v>46000</v>
      </c>
      <c r="AR92" s="6">
        <v>55637.93</v>
      </c>
      <c r="AS92" s="6">
        <v>143387.70000000001</v>
      </c>
      <c r="AT92" s="18">
        <f t="shared" si="285"/>
        <v>1.2095202173913044</v>
      </c>
      <c r="AU92" s="18">
        <f t="shared" si="286"/>
        <v>0.3880244260839667</v>
      </c>
      <c r="AV92" s="23">
        <v>0</v>
      </c>
      <c r="AW92" s="23">
        <v>0</v>
      </c>
      <c r="AX92" s="23"/>
      <c r="AY92" s="18" t="str">
        <f t="shared" si="287"/>
        <v xml:space="preserve"> </v>
      </c>
      <c r="AZ92" s="18" t="str">
        <f t="shared" si="288"/>
        <v xml:space="preserve"> </v>
      </c>
      <c r="BA92" s="23">
        <v>0</v>
      </c>
      <c r="BB92" s="23">
        <v>0</v>
      </c>
      <c r="BC92" s="23"/>
      <c r="BD92" s="18" t="str">
        <f t="shared" si="289"/>
        <v xml:space="preserve"> </v>
      </c>
      <c r="BE92" s="18" t="str">
        <f t="shared" si="290"/>
        <v xml:space="preserve"> </v>
      </c>
      <c r="BF92" s="23">
        <v>0</v>
      </c>
      <c r="BG92" s="23">
        <v>0</v>
      </c>
      <c r="BH92" s="23"/>
      <c r="BI92" s="18" t="str">
        <f t="shared" si="291"/>
        <v xml:space="preserve"> </v>
      </c>
      <c r="BJ92" s="18" t="str">
        <f t="shared" si="292"/>
        <v xml:space="preserve"> </v>
      </c>
      <c r="BK92" s="23">
        <v>0</v>
      </c>
      <c r="BL92" s="23">
        <v>0</v>
      </c>
      <c r="BM92" s="23"/>
      <c r="BN92" s="18" t="str">
        <f t="shared" si="417"/>
        <v xml:space="preserve"> </v>
      </c>
      <c r="BO92" s="18" t="str">
        <f t="shared" si="294"/>
        <v xml:space="preserve"> </v>
      </c>
      <c r="BP92" s="23">
        <v>0</v>
      </c>
      <c r="BQ92" s="23">
        <v>0</v>
      </c>
      <c r="BR92" s="23"/>
      <c r="BS92" s="18" t="str">
        <f t="shared" si="295"/>
        <v xml:space="preserve"> </v>
      </c>
      <c r="BT92" s="18" t="str">
        <f t="shared" si="296"/>
        <v xml:space="preserve"> </v>
      </c>
      <c r="BU92" s="23">
        <v>9000</v>
      </c>
      <c r="BV92" s="23">
        <v>18637.93</v>
      </c>
      <c r="BW92" s="23">
        <v>6494.56</v>
      </c>
      <c r="BX92" s="18" t="str">
        <f t="shared" si="433"/>
        <v>СВ.200</v>
      </c>
      <c r="BY92" s="18" t="str">
        <f t="shared" si="298"/>
        <v>св.200</v>
      </c>
      <c r="BZ92" s="23">
        <v>0</v>
      </c>
      <c r="CA92" s="23">
        <v>0</v>
      </c>
      <c r="CB92" s="23"/>
      <c r="CC92" s="18" t="str">
        <f t="shared" si="369"/>
        <v xml:space="preserve"> </v>
      </c>
      <c r="CD92" s="18" t="str">
        <f t="shared" si="299"/>
        <v xml:space="preserve"> </v>
      </c>
      <c r="CE92" s="17">
        <v>0</v>
      </c>
      <c r="CF92" s="17">
        <v>0</v>
      </c>
      <c r="CG92" s="17">
        <v>0</v>
      </c>
      <c r="CH92" s="24" t="str">
        <f t="shared" si="300"/>
        <v xml:space="preserve"> </v>
      </c>
      <c r="CI92" s="18" t="str">
        <f t="shared" si="436"/>
        <v xml:space="preserve"> </v>
      </c>
      <c r="CJ92" s="23">
        <v>0</v>
      </c>
      <c r="CK92" s="23">
        <v>0</v>
      </c>
      <c r="CL92" s="23"/>
      <c r="CM92" s="18" t="str">
        <f t="shared" si="301"/>
        <v xml:space="preserve"> </v>
      </c>
      <c r="CN92" s="18" t="str">
        <f t="shared" si="315"/>
        <v xml:space="preserve"> </v>
      </c>
      <c r="CO92" s="23">
        <v>0</v>
      </c>
      <c r="CP92" s="23">
        <v>0</v>
      </c>
      <c r="CQ92" s="23"/>
      <c r="CR92" s="18" t="str">
        <f>IF(CP92&lt;=0," ",IF(CO92&lt;=0," ",IF(CP92/CO92*100&gt;200,"СВ.200",CP92/CO92)))</f>
        <v xml:space="preserve"> </v>
      </c>
      <c r="CS92" s="18" t="str">
        <f>IF(CQ92=0," ",IF(CP92/CQ92*100&gt;200,"св.200",CP92/CQ92))</f>
        <v xml:space="preserve"> </v>
      </c>
      <c r="CT92" s="23">
        <v>0</v>
      </c>
      <c r="CU92" s="23">
        <v>0</v>
      </c>
      <c r="CV92" s="23"/>
      <c r="CW92" s="18" t="str">
        <f t="shared" si="316"/>
        <v xml:space="preserve"> </v>
      </c>
      <c r="CX92" s="18" t="str">
        <f t="shared" si="317"/>
        <v xml:space="preserve"> </v>
      </c>
      <c r="CY92" s="23">
        <v>0</v>
      </c>
      <c r="CZ92" s="23">
        <v>0</v>
      </c>
      <c r="DA92" s="23"/>
      <c r="DB92" s="18" t="str">
        <f t="shared" si="304"/>
        <v xml:space="preserve"> </v>
      </c>
      <c r="DC92" s="18" t="str">
        <f t="shared" si="305"/>
        <v xml:space="preserve"> </v>
      </c>
      <c r="DD92" s="23">
        <v>0</v>
      </c>
      <c r="DE92" s="23">
        <v>0</v>
      </c>
      <c r="DF92" s="23"/>
      <c r="DG92" s="18" t="str">
        <f t="shared" si="306"/>
        <v xml:space="preserve"> </v>
      </c>
      <c r="DH92" s="18" t="str">
        <f t="shared" si="307"/>
        <v xml:space="preserve"> </v>
      </c>
      <c r="DI92" s="23">
        <v>0</v>
      </c>
      <c r="DJ92" s="23"/>
      <c r="DK92" s="18" t="str">
        <f t="shared" si="308"/>
        <v xml:space="preserve"> </v>
      </c>
      <c r="DL92" s="23"/>
      <c r="DM92" s="23">
        <v>0</v>
      </c>
      <c r="DN92" s="23">
        <v>136893.14000000001</v>
      </c>
      <c r="DO92" s="18" t="str">
        <f t="shared" si="309"/>
        <v xml:space="preserve"> </v>
      </c>
      <c r="DP92" s="18">
        <f t="shared" si="310"/>
        <v>0</v>
      </c>
      <c r="DQ92" s="23">
        <v>37000</v>
      </c>
      <c r="DR92" s="23">
        <v>37000</v>
      </c>
      <c r="DS92" s="23"/>
      <c r="DT92" s="18">
        <f t="shared" si="415"/>
        <v>1</v>
      </c>
      <c r="DU92" s="18" t="str">
        <f t="shared" si="432"/>
        <v xml:space="preserve"> </v>
      </c>
    </row>
    <row r="93" spans="1:125" s="39" customFormat="1" ht="16.5" customHeight="1" outlineLevel="1" x14ac:dyDescent="0.25">
      <c r="A93" s="11">
        <f t="shared" ref="A93:A95" si="439">A92+1</f>
        <v>74</v>
      </c>
      <c r="B93" s="5" t="s">
        <v>105</v>
      </c>
      <c r="C93" s="17">
        <v>1274520</v>
      </c>
      <c r="D93" s="17">
        <v>496364.69</v>
      </c>
      <c r="E93" s="17">
        <v>327618.15000000002</v>
      </c>
      <c r="F93" s="18">
        <f t="shared" si="311"/>
        <v>0.38945225653579385</v>
      </c>
      <c r="G93" s="18">
        <f t="shared" si="271"/>
        <v>1.5150707920180857</v>
      </c>
      <c r="H93" s="10">
        <v>940000</v>
      </c>
      <c r="I93" s="14">
        <v>290819.12</v>
      </c>
      <c r="J93" s="10">
        <v>215852.08</v>
      </c>
      <c r="K93" s="18">
        <f t="shared" si="272"/>
        <v>0.30938204255319146</v>
      </c>
      <c r="L93" s="18">
        <f t="shared" si="273"/>
        <v>1.3473074709310191</v>
      </c>
      <c r="M93" s="23">
        <v>180000</v>
      </c>
      <c r="N93" s="23">
        <v>109383.4</v>
      </c>
      <c r="O93" s="23">
        <v>99400.87</v>
      </c>
      <c r="P93" s="18">
        <f t="shared" si="274"/>
        <v>0.60768555555555548</v>
      </c>
      <c r="Q93" s="18">
        <f t="shared" si="275"/>
        <v>1.1004269882144895</v>
      </c>
      <c r="R93" s="23">
        <v>0</v>
      </c>
      <c r="S93" s="23">
        <v>0</v>
      </c>
      <c r="T93" s="23"/>
      <c r="U93" s="18" t="str">
        <f t="shared" si="276"/>
        <v xml:space="preserve"> </v>
      </c>
      <c r="V93" s="18" t="str">
        <f t="shared" si="437"/>
        <v xml:space="preserve"> </v>
      </c>
      <c r="W93" s="23">
        <v>60000</v>
      </c>
      <c r="X93" s="23">
        <v>51987.6</v>
      </c>
      <c r="Y93" s="23">
        <v>44272.77</v>
      </c>
      <c r="Z93" s="18">
        <f t="shared" si="278"/>
        <v>0.86646000000000001</v>
      </c>
      <c r="AA93" s="18">
        <f t="shared" si="279"/>
        <v>1.1742567722778585</v>
      </c>
      <c r="AB93" s="23">
        <v>200000</v>
      </c>
      <c r="AC93" s="23">
        <v>38232.32</v>
      </c>
      <c r="AD93" s="23">
        <v>16830.93</v>
      </c>
      <c r="AE93" s="18">
        <f t="shared" si="280"/>
        <v>0.19116159999999999</v>
      </c>
      <c r="AF93" s="18" t="str">
        <f t="shared" si="281"/>
        <v>св.200</v>
      </c>
      <c r="AG93" s="23">
        <v>500000</v>
      </c>
      <c r="AH93" s="23">
        <v>91215.8</v>
      </c>
      <c r="AI93" s="23">
        <v>55347.51</v>
      </c>
      <c r="AJ93" s="18">
        <f t="shared" si="282"/>
        <v>0.1824316</v>
      </c>
      <c r="AK93" s="18">
        <f t="shared" si="283"/>
        <v>1.6480560733445822</v>
      </c>
      <c r="AL93" s="23">
        <v>0</v>
      </c>
      <c r="AM93" s="23">
        <v>0</v>
      </c>
      <c r="AN93" s="23"/>
      <c r="AO93" s="18" t="str">
        <f t="shared" si="431"/>
        <v xml:space="preserve"> </v>
      </c>
      <c r="AP93" s="18" t="str">
        <f t="shared" si="284"/>
        <v xml:space="preserve"> </v>
      </c>
      <c r="AQ93" s="6">
        <v>334520</v>
      </c>
      <c r="AR93" s="6">
        <v>205545.57</v>
      </c>
      <c r="AS93" s="6">
        <v>111766.07</v>
      </c>
      <c r="AT93" s="18">
        <f t="shared" si="285"/>
        <v>0.61444927059667587</v>
      </c>
      <c r="AU93" s="18">
        <f t="shared" si="286"/>
        <v>1.8390694957781015</v>
      </c>
      <c r="AV93" s="23">
        <v>0</v>
      </c>
      <c r="AW93" s="23">
        <v>0</v>
      </c>
      <c r="AX93" s="23"/>
      <c r="AY93" s="18" t="str">
        <f t="shared" si="287"/>
        <v xml:space="preserve"> </v>
      </c>
      <c r="AZ93" s="18" t="str">
        <f t="shared" si="288"/>
        <v xml:space="preserve"> </v>
      </c>
      <c r="BA93" s="23">
        <v>75000</v>
      </c>
      <c r="BB93" s="23">
        <v>0</v>
      </c>
      <c r="BC93" s="23"/>
      <c r="BD93" s="18" t="str">
        <f t="shared" si="289"/>
        <v xml:space="preserve"> </v>
      </c>
      <c r="BE93" s="18" t="str">
        <f t="shared" si="290"/>
        <v xml:space="preserve"> </v>
      </c>
      <c r="BF93" s="23">
        <v>45000</v>
      </c>
      <c r="BG93" s="23">
        <v>0</v>
      </c>
      <c r="BH93" s="23">
        <v>45472.5</v>
      </c>
      <c r="BI93" s="18" t="str">
        <f t="shared" si="291"/>
        <v xml:space="preserve"> </v>
      </c>
      <c r="BJ93" s="18"/>
      <c r="BK93" s="23">
        <v>0</v>
      </c>
      <c r="BL93" s="23">
        <v>0</v>
      </c>
      <c r="BM93" s="23"/>
      <c r="BN93" s="18" t="str">
        <f t="shared" si="417"/>
        <v xml:space="preserve"> </v>
      </c>
      <c r="BO93" s="18" t="str">
        <f t="shared" si="294"/>
        <v xml:space="preserve"> </v>
      </c>
      <c r="BP93" s="23">
        <v>0</v>
      </c>
      <c r="BQ93" s="23">
        <v>0</v>
      </c>
      <c r="BR93" s="23"/>
      <c r="BS93" s="18" t="str">
        <f t="shared" si="295"/>
        <v xml:space="preserve"> </v>
      </c>
      <c r="BT93" s="18" t="str">
        <f t="shared" si="296"/>
        <v xml:space="preserve"> </v>
      </c>
      <c r="BU93" s="23">
        <v>12000</v>
      </c>
      <c r="BV93" s="23">
        <v>3025.57</v>
      </c>
      <c r="BW93" s="23">
        <v>4187.29</v>
      </c>
      <c r="BX93" s="18">
        <f t="shared" si="433"/>
        <v>0.25213083333333336</v>
      </c>
      <c r="BY93" s="18">
        <f t="shared" si="298"/>
        <v>0.72256041497006418</v>
      </c>
      <c r="BZ93" s="23">
        <v>0</v>
      </c>
      <c r="CA93" s="23">
        <v>0</v>
      </c>
      <c r="CB93" s="23"/>
      <c r="CC93" s="18" t="str">
        <f t="shared" si="369"/>
        <v xml:space="preserve"> </v>
      </c>
      <c r="CD93" s="18" t="str">
        <f t="shared" si="299"/>
        <v xml:space="preserve"> </v>
      </c>
      <c r="CE93" s="17">
        <v>185520</v>
      </c>
      <c r="CF93" s="17">
        <v>185520</v>
      </c>
      <c r="CG93" s="17">
        <v>62106.28</v>
      </c>
      <c r="CH93" s="18">
        <f>IF(CF93&lt;=0," ",IF(CE93&lt;=0," ",IF(CF93/CE93*100&gt;200,"СВ.200",CF93/CE93)))</f>
        <v>1</v>
      </c>
      <c r="CI93" s="18"/>
      <c r="CJ93" s="23">
        <v>0</v>
      </c>
      <c r="CK93" s="23">
        <v>0</v>
      </c>
      <c r="CL93" s="23"/>
      <c r="CM93" s="18" t="str">
        <f t="shared" si="301"/>
        <v xml:space="preserve"> </v>
      </c>
      <c r="CN93" s="18" t="str">
        <f t="shared" si="315"/>
        <v xml:space="preserve"> </v>
      </c>
      <c r="CO93" s="23">
        <v>185520</v>
      </c>
      <c r="CP93" s="23">
        <v>185520</v>
      </c>
      <c r="CQ93" s="23">
        <v>62106.28</v>
      </c>
      <c r="CR93" s="18">
        <f>IF(CP93&lt;=0," ",IF(CO93&lt;=0," ",IF(CP93/CO93*100&gt;200,"СВ.200",CP93/CO93)))</f>
        <v>1</v>
      </c>
      <c r="CS93" s="18" t="str">
        <f>IF(CQ93=0," ",IF(CP93/CQ93*100&gt;200,"св.200",CP93/CQ93))</f>
        <v>св.200</v>
      </c>
      <c r="CT93" s="23">
        <v>0</v>
      </c>
      <c r="CU93" s="23">
        <v>0</v>
      </c>
      <c r="CV93" s="23"/>
      <c r="CW93" s="18" t="str">
        <f t="shared" si="316"/>
        <v xml:space="preserve"> </v>
      </c>
      <c r="CX93" s="18" t="str">
        <f t="shared" si="317"/>
        <v xml:space="preserve"> </v>
      </c>
      <c r="CY93" s="23">
        <v>0</v>
      </c>
      <c r="CZ93" s="23">
        <v>0</v>
      </c>
      <c r="DA93" s="23"/>
      <c r="DB93" s="18" t="str">
        <f t="shared" si="304"/>
        <v xml:space="preserve"> </v>
      </c>
      <c r="DC93" s="18" t="str">
        <f t="shared" si="305"/>
        <v xml:space="preserve"> </v>
      </c>
      <c r="DD93" s="23">
        <v>0</v>
      </c>
      <c r="DE93" s="23">
        <v>0</v>
      </c>
      <c r="DF93" s="23"/>
      <c r="DG93" s="18" t="str">
        <f t="shared" si="306"/>
        <v xml:space="preserve"> </v>
      </c>
      <c r="DH93" s="18" t="str">
        <f t="shared" si="307"/>
        <v xml:space="preserve"> </v>
      </c>
      <c r="DI93" s="23">
        <v>0</v>
      </c>
      <c r="DJ93" s="23"/>
      <c r="DK93" s="18" t="str">
        <f>IF(DI93=0," ",IF(DI93/DJ93*100&gt;200,"св.200",DI93/DJ93))</f>
        <v xml:space="preserve"> </v>
      </c>
      <c r="DL93" s="23">
        <v>17000</v>
      </c>
      <c r="DM93" s="23">
        <v>17000</v>
      </c>
      <c r="DN93" s="23"/>
      <c r="DO93" s="18">
        <f t="shared" si="309"/>
        <v>1</v>
      </c>
      <c r="DP93" s="18" t="str">
        <f t="shared" si="310"/>
        <v xml:space="preserve"> </v>
      </c>
      <c r="DQ93" s="23">
        <v>0</v>
      </c>
      <c r="DR93" s="23">
        <v>0</v>
      </c>
      <c r="DS93" s="23"/>
      <c r="DT93" s="18" t="str">
        <f t="shared" si="415"/>
        <v xml:space="preserve"> </v>
      </c>
      <c r="DU93" s="18" t="str">
        <f t="shared" si="432"/>
        <v xml:space="preserve"> </v>
      </c>
    </row>
    <row r="94" spans="1:125" s="39" customFormat="1" ht="15.75" customHeight="1" outlineLevel="1" x14ac:dyDescent="0.25">
      <c r="A94" s="11">
        <f t="shared" si="439"/>
        <v>75</v>
      </c>
      <c r="B94" s="5" t="s">
        <v>32</v>
      </c>
      <c r="C94" s="17">
        <v>705600</v>
      </c>
      <c r="D94" s="17">
        <v>112684.48</v>
      </c>
      <c r="E94" s="17">
        <v>393111.47</v>
      </c>
      <c r="F94" s="18">
        <f t="shared" si="311"/>
        <v>0.15970022675736961</v>
      </c>
      <c r="G94" s="18">
        <f t="shared" si="271"/>
        <v>0.28664765238216022</v>
      </c>
      <c r="H94" s="10">
        <v>515600</v>
      </c>
      <c r="I94" s="14">
        <v>75272.459999999992</v>
      </c>
      <c r="J94" s="10">
        <v>342104.98</v>
      </c>
      <c r="K94" s="18">
        <f t="shared" si="272"/>
        <v>0.14599003103180758</v>
      </c>
      <c r="L94" s="18">
        <f t="shared" si="273"/>
        <v>0.22002737288419477</v>
      </c>
      <c r="M94" s="23">
        <v>85000</v>
      </c>
      <c r="N94" s="23">
        <v>40466.089999999997</v>
      </c>
      <c r="O94" s="23">
        <v>50134.31</v>
      </c>
      <c r="P94" s="18">
        <f t="shared" si="274"/>
        <v>0.47607164705882349</v>
      </c>
      <c r="Q94" s="18">
        <f t="shared" si="275"/>
        <v>0.8071536239353847</v>
      </c>
      <c r="R94" s="23">
        <v>0</v>
      </c>
      <c r="S94" s="23">
        <v>0</v>
      </c>
      <c r="T94" s="23"/>
      <c r="U94" s="18" t="str">
        <f t="shared" si="276"/>
        <v xml:space="preserve"> </v>
      </c>
      <c r="V94" s="18" t="str">
        <f t="shared" si="437"/>
        <v xml:space="preserve"> </v>
      </c>
      <c r="W94" s="23">
        <v>1600</v>
      </c>
      <c r="X94" s="23">
        <v>306.33</v>
      </c>
      <c r="Y94" s="23">
        <v>654.6</v>
      </c>
      <c r="Z94" s="18">
        <f t="shared" si="278"/>
        <v>0.19145624999999999</v>
      </c>
      <c r="AA94" s="18">
        <f t="shared" si="279"/>
        <v>0.46796516956920253</v>
      </c>
      <c r="AB94" s="23">
        <v>60000</v>
      </c>
      <c r="AC94" s="23">
        <v>1099.3800000000001</v>
      </c>
      <c r="AD94" s="23">
        <v>245951.27</v>
      </c>
      <c r="AE94" s="18">
        <f t="shared" si="280"/>
        <v>1.8323000000000002E-2</v>
      </c>
      <c r="AF94" s="18">
        <f t="shared" si="281"/>
        <v>4.4699098321387002E-3</v>
      </c>
      <c r="AG94" s="23">
        <v>369000</v>
      </c>
      <c r="AH94" s="23">
        <v>33400.660000000003</v>
      </c>
      <c r="AI94" s="23">
        <v>45364.800000000003</v>
      </c>
      <c r="AJ94" s="18">
        <f t="shared" si="282"/>
        <v>9.0516693766937675E-2</v>
      </c>
      <c r="AK94" s="18">
        <f t="shared" si="283"/>
        <v>0.7362682079497761</v>
      </c>
      <c r="AL94" s="23">
        <v>0</v>
      </c>
      <c r="AM94" s="23">
        <v>0</v>
      </c>
      <c r="AN94" s="23"/>
      <c r="AO94" s="18" t="str">
        <f t="shared" si="431"/>
        <v xml:space="preserve"> </v>
      </c>
      <c r="AP94" s="18" t="str">
        <f t="shared" si="284"/>
        <v xml:space="preserve"> </v>
      </c>
      <c r="AQ94" s="6">
        <v>190000</v>
      </c>
      <c r="AR94" s="6">
        <v>37412.020000000004</v>
      </c>
      <c r="AS94" s="6">
        <v>51006.49</v>
      </c>
      <c r="AT94" s="18">
        <f t="shared" si="285"/>
        <v>0.19690536842105266</v>
      </c>
      <c r="AU94" s="18">
        <f t="shared" si="286"/>
        <v>0.7334756812319374</v>
      </c>
      <c r="AV94" s="23">
        <v>0</v>
      </c>
      <c r="AW94" s="23">
        <v>0</v>
      </c>
      <c r="AX94" s="23"/>
      <c r="AY94" s="18" t="str">
        <f t="shared" si="287"/>
        <v xml:space="preserve"> </v>
      </c>
      <c r="AZ94" s="18" t="str">
        <f t="shared" si="288"/>
        <v xml:space="preserve"> </v>
      </c>
      <c r="BA94" s="23">
        <v>65000</v>
      </c>
      <c r="BB94" s="23">
        <v>7102.37</v>
      </c>
      <c r="BC94" s="23">
        <v>4855.09</v>
      </c>
      <c r="BD94" s="18">
        <f t="shared" si="289"/>
        <v>0.10926723076923077</v>
      </c>
      <c r="BE94" s="18">
        <f t="shared" si="290"/>
        <v>1.4628709251527778</v>
      </c>
      <c r="BF94" s="23">
        <v>50000</v>
      </c>
      <c r="BG94" s="23">
        <v>26670</v>
      </c>
      <c r="BH94" s="23">
        <v>25236</v>
      </c>
      <c r="BI94" s="18">
        <f t="shared" si="291"/>
        <v>0.53339999999999999</v>
      </c>
      <c r="BJ94" s="18">
        <f t="shared" si="292"/>
        <v>1.0568235853542558</v>
      </c>
      <c r="BK94" s="23">
        <v>0</v>
      </c>
      <c r="BL94" s="23">
        <v>0</v>
      </c>
      <c r="BM94" s="23"/>
      <c r="BN94" s="18" t="str">
        <f t="shared" si="417"/>
        <v xml:space="preserve"> </v>
      </c>
      <c r="BO94" s="18" t="str">
        <f t="shared" si="294"/>
        <v xml:space="preserve"> </v>
      </c>
      <c r="BP94" s="23">
        <v>0</v>
      </c>
      <c r="BQ94" s="23">
        <v>0</v>
      </c>
      <c r="BR94" s="23"/>
      <c r="BS94" s="18" t="str">
        <f t="shared" si="295"/>
        <v xml:space="preserve"> </v>
      </c>
      <c r="BT94" s="18" t="str">
        <f t="shared" si="296"/>
        <v xml:space="preserve"> </v>
      </c>
      <c r="BU94" s="23">
        <v>75000</v>
      </c>
      <c r="BV94" s="23">
        <v>3639.65</v>
      </c>
      <c r="BW94" s="23">
        <v>3765.4</v>
      </c>
      <c r="BX94" s="18">
        <f t="shared" si="433"/>
        <v>4.8528666666666671E-2</v>
      </c>
      <c r="BY94" s="18">
        <f t="shared" si="298"/>
        <v>0.96660381367185422</v>
      </c>
      <c r="BZ94" s="23">
        <v>0</v>
      </c>
      <c r="CA94" s="23">
        <v>0</v>
      </c>
      <c r="CB94" s="23"/>
      <c r="CC94" s="18" t="str">
        <f t="shared" si="369"/>
        <v xml:space="preserve"> </v>
      </c>
      <c r="CD94" s="18" t="str">
        <f t="shared" si="299"/>
        <v xml:space="preserve"> </v>
      </c>
      <c r="CE94" s="17">
        <v>0</v>
      </c>
      <c r="CF94" s="17">
        <v>0</v>
      </c>
      <c r="CG94" s="17">
        <v>0</v>
      </c>
      <c r="CH94" s="24" t="str">
        <f>IF(CF94&lt;=0," ",IF(CE94&lt;=0," ",IF(CF94/CE94*100&gt;200,"СВ.200",CF94/CE94)))</f>
        <v xml:space="preserve"> </v>
      </c>
      <c r="CI94" s="18" t="str">
        <f t="shared" si="436"/>
        <v xml:space="preserve"> </v>
      </c>
      <c r="CJ94" s="23">
        <v>0</v>
      </c>
      <c r="CK94" s="23">
        <v>0</v>
      </c>
      <c r="CL94" s="23"/>
      <c r="CM94" s="18" t="str">
        <f t="shared" si="301"/>
        <v xml:space="preserve"> </v>
      </c>
      <c r="CN94" s="18" t="str">
        <f t="shared" si="315"/>
        <v xml:space="preserve"> </v>
      </c>
      <c r="CO94" s="23">
        <v>0</v>
      </c>
      <c r="CP94" s="23">
        <v>0</v>
      </c>
      <c r="CQ94" s="23"/>
      <c r="CR94" s="18" t="str">
        <f t="shared" si="302"/>
        <v xml:space="preserve"> </v>
      </c>
      <c r="CS94" s="18" t="str">
        <f>IF(CP94=0," ",IF(CP94/CQ94*100&gt;200,"св.200",CP94/CQ94))</f>
        <v xml:space="preserve"> </v>
      </c>
      <c r="CT94" s="23">
        <v>0</v>
      </c>
      <c r="CU94" s="23">
        <v>0</v>
      </c>
      <c r="CV94" s="23"/>
      <c r="CW94" s="18" t="str">
        <f t="shared" si="316"/>
        <v xml:space="preserve"> </v>
      </c>
      <c r="CX94" s="18" t="str">
        <f t="shared" si="317"/>
        <v xml:space="preserve"> </v>
      </c>
      <c r="CY94" s="23">
        <v>0</v>
      </c>
      <c r="CZ94" s="23">
        <v>0</v>
      </c>
      <c r="DA94" s="23"/>
      <c r="DB94" s="18" t="str">
        <f t="shared" si="304"/>
        <v xml:space="preserve"> </v>
      </c>
      <c r="DC94" s="18" t="str">
        <f t="shared" si="305"/>
        <v xml:space="preserve"> </v>
      </c>
      <c r="DD94" s="23">
        <v>0</v>
      </c>
      <c r="DE94" s="23">
        <v>0</v>
      </c>
      <c r="DF94" s="23">
        <v>17150</v>
      </c>
      <c r="DG94" s="18" t="str">
        <f t="shared" si="306"/>
        <v xml:space="preserve"> </v>
      </c>
      <c r="DH94" s="18">
        <f t="shared" si="307"/>
        <v>0</v>
      </c>
      <c r="DI94" s="23">
        <v>0</v>
      </c>
      <c r="DJ94" s="23"/>
      <c r="DK94" s="18" t="str">
        <f t="shared" si="308"/>
        <v xml:space="preserve"> </v>
      </c>
      <c r="DL94" s="23"/>
      <c r="DM94" s="23">
        <v>0</v>
      </c>
      <c r="DN94" s="23"/>
      <c r="DO94" s="18" t="str">
        <f t="shared" si="309"/>
        <v xml:space="preserve"> </v>
      </c>
      <c r="DP94" s="18" t="str">
        <f t="shared" si="310"/>
        <v xml:space="preserve"> </v>
      </c>
      <c r="DQ94" s="23"/>
      <c r="DR94" s="23"/>
      <c r="DS94" s="23"/>
      <c r="DT94" s="18" t="str">
        <f t="shared" si="415"/>
        <v xml:space="preserve"> </v>
      </c>
      <c r="DU94" s="18" t="str">
        <f t="shared" si="432"/>
        <v xml:space="preserve"> </v>
      </c>
    </row>
    <row r="95" spans="1:125" s="39" customFormat="1" ht="15.75" customHeight="1" outlineLevel="1" x14ac:dyDescent="0.25">
      <c r="A95" s="11">
        <f t="shared" si="439"/>
        <v>76</v>
      </c>
      <c r="B95" s="5" t="s">
        <v>16</v>
      </c>
      <c r="C95" s="17">
        <v>1567838.34</v>
      </c>
      <c r="D95" s="17">
        <v>746356.31</v>
      </c>
      <c r="E95" s="17">
        <v>521262.61</v>
      </c>
      <c r="F95" s="18">
        <f t="shared" si="311"/>
        <v>0.4760416242914432</v>
      </c>
      <c r="G95" s="18">
        <f t="shared" si="271"/>
        <v>1.4318239898311527</v>
      </c>
      <c r="H95" s="10">
        <v>1248603</v>
      </c>
      <c r="I95" s="14">
        <v>446369.03</v>
      </c>
      <c r="J95" s="10">
        <v>470438.47</v>
      </c>
      <c r="K95" s="18">
        <f t="shared" ref="K95:K126" si="440">IF(I95&lt;=0," ",IF(I95/H95*100&gt;200,"СВ.200",I95/H95))</f>
        <v>0.35749476014393688</v>
      </c>
      <c r="L95" s="18">
        <f t="shared" si="273"/>
        <v>0.94883615704302426</v>
      </c>
      <c r="M95" s="23">
        <v>520000</v>
      </c>
      <c r="N95" s="23">
        <v>175759.81</v>
      </c>
      <c r="O95" s="23">
        <v>219414.46</v>
      </c>
      <c r="P95" s="18">
        <f t="shared" ref="P95:P126" si="441">IF(N95&lt;=0," ",IF(M95&lt;=0," ",IF(N95/M95*100&gt;200,"СВ.200",N95/M95)))</f>
        <v>0.33799963461538463</v>
      </c>
      <c r="Q95" s="18">
        <f t="shared" si="275"/>
        <v>0.80104023226181176</v>
      </c>
      <c r="R95" s="23">
        <v>0</v>
      </c>
      <c r="S95" s="23">
        <v>0</v>
      </c>
      <c r="T95" s="23"/>
      <c r="U95" s="18" t="str">
        <f t="shared" ref="U95:U126" si="442">IF(S95&lt;=0," ",IF(R95&lt;=0," ",IF(S95/R95*100&gt;200,"СВ.200",S95/R95)))</f>
        <v xml:space="preserve"> </v>
      </c>
      <c r="V95" s="18" t="str">
        <f t="shared" si="437"/>
        <v xml:space="preserve"> </v>
      </c>
      <c r="W95" s="23">
        <v>38025</v>
      </c>
      <c r="X95" s="23">
        <v>38024.699999999997</v>
      </c>
      <c r="Y95" s="23">
        <v>21535.8</v>
      </c>
      <c r="Z95" s="18">
        <f t="shared" ref="Z95:Z126" si="443">IF(X95&lt;=0," ",IF(W95&lt;=0," ",IF(X95/W95*100&gt;200,"СВ.200",X95/W95)))</f>
        <v>0.99999211045364889</v>
      </c>
      <c r="AA95" s="18">
        <f t="shared" si="279"/>
        <v>1.7656506839773771</v>
      </c>
      <c r="AB95" s="23">
        <v>20000</v>
      </c>
      <c r="AC95" s="23">
        <v>7141.35</v>
      </c>
      <c r="AD95" s="23">
        <v>1148.28</v>
      </c>
      <c r="AE95" s="18">
        <f t="shared" ref="AE95:AE126" si="444">IF(AC95&lt;=0," ",IF(AB95&lt;=0," ",IF(AC95/AB95*100&gt;200,"СВ.200",AC95/AB95)))</f>
        <v>0.35706750000000004</v>
      </c>
      <c r="AF95" s="18" t="str">
        <f t="shared" si="281"/>
        <v>св.200</v>
      </c>
      <c r="AG95" s="23">
        <v>670578</v>
      </c>
      <c r="AH95" s="23">
        <v>225443.17</v>
      </c>
      <c r="AI95" s="23">
        <v>228339.93</v>
      </c>
      <c r="AJ95" s="18">
        <f t="shared" ref="AJ95:AJ126" si="445">IF(AH95&lt;=0," ",IF(AG95&lt;=0," ",IF(AH95/AG95*100&gt;200,"СВ.200",AH95/AG95)))</f>
        <v>0.33619231468971544</v>
      </c>
      <c r="AK95" s="18">
        <f t="shared" si="283"/>
        <v>0.98731382636405296</v>
      </c>
      <c r="AL95" s="23">
        <v>0</v>
      </c>
      <c r="AM95" s="23">
        <v>0</v>
      </c>
      <c r="AN95" s="23"/>
      <c r="AO95" s="18" t="str">
        <f t="shared" si="431"/>
        <v xml:space="preserve"> </v>
      </c>
      <c r="AP95" s="18" t="str">
        <f t="shared" si="284"/>
        <v xml:space="preserve"> </v>
      </c>
      <c r="AQ95" s="6">
        <v>319235.33999999997</v>
      </c>
      <c r="AR95" s="6">
        <v>299987.27999999997</v>
      </c>
      <c r="AS95" s="6">
        <v>50824.14</v>
      </c>
      <c r="AT95" s="18">
        <f t="shared" ref="AT95:AT126" si="446">IF(AR95&lt;=0," ",IF(AQ95&lt;=0," ",IF(AR95/AQ95*100&gt;200,"СВ.200",AR95/AQ95)))</f>
        <v>0.93970573558679316</v>
      </c>
      <c r="AU95" s="18" t="str">
        <f t="shared" si="286"/>
        <v>св.200</v>
      </c>
      <c r="AV95" s="23">
        <v>0</v>
      </c>
      <c r="AW95" s="23">
        <v>0</v>
      </c>
      <c r="AX95" s="23"/>
      <c r="AY95" s="18" t="str">
        <f t="shared" ref="AY95:AY126" si="447">IF(AW95&lt;=0," ",IF(AV95&lt;=0," ",IF(AW95/AV95*100&gt;200,"СВ.200",AW95/AV95)))</f>
        <v xml:space="preserve"> </v>
      </c>
      <c r="AZ95" s="18" t="str">
        <f t="shared" si="288"/>
        <v xml:space="preserve"> </v>
      </c>
      <c r="BA95" s="23">
        <v>71639</v>
      </c>
      <c r="BB95" s="23">
        <v>56751.56</v>
      </c>
      <c r="BC95" s="23">
        <v>44355.64</v>
      </c>
      <c r="BD95" s="18">
        <f t="shared" si="289"/>
        <v>0.79218805399293679</v>
      </c>
      <c r="BE95" s="18">
        <f t="shared" si="290"/>
        <v>1.2794666022178915</v>
      </c>
      <c r="BF95" s="23">
        <v>0</v>
      </c>
      <c r="BG95" s="23">
        <v>0</v>
      </c>
      <c r="BH95" s="23"/>
      <c r="BI95" s="18" t="str">
        <f t="shared" ref="BI95:BI123" si="448">IF(BG95&lt;=0," ",IF(BF95&lt;=0," ",IF(BG95/BF95*100&gt;200,"СВ.200",BG95/BF95)))</f>
        <v xml:space="preserve"> </v>
      </c>
      <c r="BJ95" s="18" t="str">
        <f t="shared" si="292"/>
        <v xml:space="preserve"> </v>
      </c>
      <c r="BK95" s="23">
        <v>0</v>
      </c>
      <c r="BL95" s="23">
        <v>0</v>
      </c>
      <c r="BM95" s="23"/>
      <c r="BN95" s="18" t="str">
        <f t="shared" si="417"/>
        <v xml:space="preserve"> </v>
      </c>
      <c r="BO95" s="18" t="str">
        <f t="shared" si="294"/>
        <v xml:space="preserve"> </v>
      </c>
      <c r="BP95" s="23">
        <v>0</v>
      </c>
      <c r="BQ95" s="23">
        <v>0</v>
      </c>
      <c r="BR95" s="23"/>
      <c r="BS95" s="18" t="str">
        <f t="shared" ref="BS95:BS123" si="449">IF(BQ95&lt;=0," ",IF(BP95&lt;=0," ",IF(BQ95/BP95*100&gt;200,"СВ.200",BQ95/BP95)))</f>
        <v xml:space="preserve"> </v>
      </c>
      <c r="BT95" s="18" t="str">
        <f t="shared" si="296"/>
        <v xml:space="preserve"> </v>
      </c>
      <c r="BU95" s="23">
        <v>8716</v>
      </c>
      <c r="BV95" s="23">
        <v>4355.38</v>
      </c>
      <c r="BW95" s="23">
        <v>6468.5</v>
      </c>
      <c r="BX95" s="18">
        <f t="shared" si="433"/>
        <v>0.49969940339605323</v>
      </c>
      <c r="BY95" s="18">
        <f t="shared" si="298"/>
        <v>0.67332148102342126</v>
      </c>
      <c r="BZ95" s="23">
        <v>0</v>
      </c>
      <c r="CA95" s="23">
        <v>0</v>
      </c>
      <c r="CB95" s="23"/>
      <c r="CC95" s="18" t="str">
        <f t="shared" si="369"/>
        <v xml:space="preserve"> </v>
      </c>
      <c r="CD95" s="18" t="str">
        <f t="shared" si="299"/>
        <v xml:space="preserve"> </v>
      </c>
      <c r="CE95" s="17">
        <v>0</v>
      </c>
      <c r="CF95" s="17">
        <v>0</v>
      </c>
      <c r="CG95" s="17">
        <v>0</v>
      </c>
      <c r="CH95" s="24" t="str">
        <f>IF(CF95&lt;=0," ",IF(CE95&lt;=0," ",IF(CF95/CE95*100&gt;200,"СВ.200",CF95/CE95)))</f>
        <v xml:space="preserve"> </v>
      </c>
      <c r="CI95" s="18" t="str">
        <f t="shared" si="314"/>
        <v xml:space="preserve"> </v>
      </c>
      <c r="CJ95" s="23">
        <v>0</v>
      </c>
      <c r="CK95" s="23">
        <v>0</v>
      </c>
      <c r="CL95" s="23"/>
      <c r="CM95" s="18" t="str">
        <f t="shared" si="301"/>
        <v xml:space="preserve"> </v>
      </c>
      <c r="CN95" s="18" t="str">
        <f t="shared" si="315"/>
        <v xml:space="preserve"> </v>
      </c>
      <c r="CO95" s="23">
        <v>0</v>
      </c>
      <c r="CP95" s="23">
        <v>0</v>
      </c>
      <c r="CQ95" s="23"/>
      <c r="CR95" s="18" t="str">
        <f t="shared" si="302"/>
        <v xml:space="preserve"> </v>
      </c>
      <c r="CS95" s="18" t="str">
        <f t="shared" si="303"/>
        <v xml:space="preserve"> </v>
      </c>
      <c r="CT95" s="23">
        <v>0</v>
      </c>
      <c r="CU95" s="23">
        <v>0</v>
      </c>
      <c r="CV95" s="23"/>
      <c r="CW95" s="18" t="str">
        <f t="shared" si="316"/>
        <v xml:space="preserve"> </v>
      </c>
      <c r="CX95" s="18" t="str">
        <f t="shared" si="317"/>
        <v xml:space="preserve"> </v>
      </c>
      <c r="CY95" s="23">
        <v>0</v>
      </c>
      <c r="CZ95" s="23">
        <v>0</v>
      </c>
      <c r="DA95" s="23"/>
      <c r="DB95" s="18" t="str">
        <f t="shared" ref="DB95:DB126" si="450">IF(CZ95&lt;=0," ",IF(CY95&lt;=0," ",IF(CZ95/CY95*100&gt;200,"СВ.200",CZ95/CY95)))</f>
        <v xml:space="preserve"> </v>
      </c>
      <c r="DC95" s="18" t="str">
        <f t="shared" si="305"/>
        <v xml:space="preserve"> </v>
      </c>
      <c r="DD95" s="23">
        <v>0</v>
      </c>
      <c r="DE95" s="23">
        <v>0</v>
      </c>
      <c r="DF95" s="23"/>
      <c r="DG95" s="18" t="str">
        <f t="shared" ref="DG95:DG126" si="451">IF(DE95&lt;=0," ",IF(DD95&lt;=0," ",IF(DE95/DD95*100&gt;200,"СВ.200",DE95/DD95)))</f>
        <v xml:space="preserve"> </v>
      </c>
      <c r="DH95" s="18" t="str">
        <f t="shared" si="307"/>
        <v xml:space="preserve"> </v>
      </c>
      <c r="DI95" s="23">
        <v>0</v>
      </c>
      <c r="DJ95" s="23"/>
      <c r="DK95" s="18" t="str">
        <f t="shared" si="308"/>
        <v xml:space="preserve"> </v>
      </c>
      <c r="DL95" s="23"/>
      <c r="DM95" s="23">
        <v>0</v>
      </c>
      <c r="DN95" s="23"/>
      <c r="DO95" s="18" t="str">
        <f t="shared" ref="DO95:DO126" si="452">IF(DM95&lt;=0," ",IF(DL95&lt;=0," ",IF(DM95/DL95*100&gt;200,"СВ.200",DM95/DL95)))</f>
        <v xml:space="preserve"> </v>
      </c>
      <c r="DP95" s="18" t="str">
        <f t="shared" si="310"/>
        <v xml:space="preserve"> </v>
      </c>
      <c r="DQ95" s="23">
        <v>238880.34</v>
      </c>
      <c r="DR95" s="23">
        <v>238880.34</v>
      </c>
      <c r="DS95" s="23"/>
      <c r="DT95" s="18">
        <f t="shared" si="415"/>
        <v>1</v>
      </c>
      <c r="DU95" s="18" t="str">
        <f t="shared" si="432"/>
        <v xml:space="preserve"> </v>
      </c>
    </row>
    <row r="96" spans="1:125" s="38" customFormat="1" ht="32.1" customHeight="1" x14ac:dyDescent="0.25">
      <c r="A96" s="12"/>
      <c r="B96" s="4" t="s">
        <v>135</v>
      </c>
      <c r="C96" s="20">
        <v>161899994.37</v>
      </c>
      <c r="D96" s="20">
        <v>74762393.479999989</v>
      </c>
      <c r="E96" s="20">
        <v>84010111.170000002</v>
      </c>
      <c r="F96" s="16">
        <f t="shared" si="311"/>
        <v>0.46178132229665741</v>
      </c>
      <c r="G96" s="16">
        <f t="shared" si="271"/>
        <v>0.889921373020366</v>
      </c>
      <c r="H96" s="15">
        <v>151067620</v>
      </c>
      <c r="I96" s="29">
        <v>69194481.010000005</v>
      </c>
      <c r="J96" s="15">
        <v>61316422.170000002</v>
      </c>
      <c r="K96" s="16">
        <f t="shared" si="440"/>
        <v>0.45803648068328612</v>
      </c>
      <c r="L96" s="16">
        <f t="shared" si="273"/>
        <v>1.1284820372943167</v>
      </c>
      <c r="M96" s="15">
        <v>125518450</v>
      </c>
      <c r="N96" s="15">
        <v>62890527.010000005</v>
      </c>
      <c r="O96" s="15">
        <v>53046249.729999997</v>
      </c>
      <c r="P96" s="16">
        <f t="shared" si="441"/>
        <v>0.50104607736950224</v>
      </c>
      <c r="Q96" s="16">
        <f t="shared" si="275"/>
        <v>1.1855791376413296</v>
      </c>
      <c r="R96" s="15">
        <v>4277370</v>
      </c>
      <c r="S96" s="15">
        <v>2330919.31</v>
      </c>
      <c r="T96" s="15">
        <v>2111528.31</v>
      </c>
      <c r="U96" s="16">
        <f t="shared" si="442"/>
        <v>0.5449421747475669</v>
      </c>
      <c r="V96" s="16">
        <f t="shared" si="277"/>
        <v>1.1039015195585988</v>
      </c>
      <c r="W96" s="15">
        <v>518000</v>
      </c>
      <c r="X96" s="15">
        <v>285392.24000000005</v>
      </c>
      <c r="Y96" s="15">
        <v>491427.47</v>
      </c>
      <c r="Z96" s="16">
        <f t="shared" si="443"/>
        <v>0.55095027027027033</v>
      </c>
      <c r="AA96" s="16">
        <f t="shared" si="279"/>
        <v>0.58074132485919039</v>
      </c>
      <c r="AB96" s="15">
        <v>4975000</v>
      </c>
      <c r="AC96" s="15">
        <v>373275.86</v>
      </c>
      <c r="AD96" s="15">
        <v>465692.62</v>
      </c>
      <c r="AE96" s="16">
        <f t="shared" si="444"/>
        <v>7.503032361809045E-2</v>
      </c>
      <c r="AF96" s="16">
        <f t="shared" si="281"/>
        <v>0.80154987210233219</v>
      </c>
      <c r="AG96" s="15">
        <v>15755000</v>
      </c>
      <c r="AH96" s="15">
        <v>3303826.59</v>
      </c>
      <c r="AI96" s="15">
        <v>5191804.04</v>
      </c>
      <c r="AJ96" s="16">
        <f t="shared" si="445"/>
        <v>0.20970019612821325</v>
      </c>
      <c r="AK96" s="16">
        <f t="shared" si="283"/>
        <v>0.63635425461859296</v>
      </c>
      <c r="AL96" s="15">
        <v>23800</v>
      </c>
      <c r="AM96" s="15">
        <v>10540</v>
      </c>
      <c r="AN96" s="15">
        <v>9720</v>
      </c>
      <c r="AO96" s="16">
        <f t="shared" si="431"/>
        <v>0.44285714285714284</v>
      </c>
      <c r="AP96" s="16">
        <f t="shared" si="284"/>
        <v>1.0843621399176955</v>
      </c>
      <c r="AQ96" s="15">
        <v>10832374.369999999</v>
      </c>
      <c r="AR96" s="15">
        <v>5567912.4700000007</v>
      </c>
      <c r="AS96" s="15">
        <v>22693689</v>
      </c>
      <c r="AT96" s="16">
        <f t="shared" si="446"/>
        <v>0.51400665078749497</v>
      </c>
      <c r="AU96" s="16">
        <f t="shared" si="286"/>
        <v>0.24535069948301488</v>
      </c>
      <c r="AV96" s="15">
        <v>6537500</v>
      </c>
      <c r="AW96" s="15">
        <v>4192914.89</v>
      </c>
      <c r="AX96" s="15">
        <v>3143949.0599999996</v>
      </c>
      <c r="AY96" s="16">
        <f t="shared" si="447"/>
        <v>0.64136365430210329</v>
      </c>
      <c r="AZ96" s="16">
        <f t="shared" si="288"/>
        <v>1.3336459369987377</v>
      </c>
      <c r="BA96" s="15">
        <v>15600</v>
      </c>
      <c r="BB96" s="15">
        <v>23424.43</v>
      </c>
      <c r="BC96" s="15">
        <v>9788.9500000000007</v>
      </c>
      <c r="BD96" s="16">
        <f t="shared" si="289"/>
        <v>1.5015660256410257</v>
      </c>
      <c r="BE96" s="16" t="str">
        <f t="shared" si="290"/>
        <v>св.200</v>
      </c>
      <c r="BF96" s="15">
        <v>257684</v>
      </c>
      <c r="BG96" s="15">
        <v>108017.02</v>
      </c>
      <c r="BH96" s="15">
        <v>91842.37000000001</v>
      </c>
      <c r="BI96" s="16">
        <f t="shared" si="448"/>
        <v>0.41918403936604526</v>
      </c>
      <c r="BJ96" s="16">
        <f t="shared" si="292"/>
        <v>1.1761131599718082</v>
      </c>
      <c r="BK96" s="15">
        <v>0</v>
      </c>
      <c r="BL96" s="15">
        <v>0</v>
      </c>
      <c r="BM96" s="15">
        <v>0</v>
      </c>
      <c r="BN96" s="16" t="str">
        <f t="shared" si="417"/>
        <v xml:space="preserve"> </v>
      </c>
      <c r="BO96" s="16" t="str">
        <f t="shared" si="294"/>
        <v xml:space="preserve"> </v>
      </c>
      <c r="BP96" s="15">
        <v>1800000</v>
      </c>
      <c r="BQ96" s="15">
        <v>882097.36</v>
      </c>
      <c r="BR96" s="15">
        <v>838439.03</v>
      </c>
      <c r="BS96" s="16">
        <f t="shared" si="449"/>
        <v>0.49005408888888891</v>
      </c>
      <c r="BT96" s="16">
        <f t="shared" si="296"/>
        <v>1.0520709657325946</v>
      </c>
      <c r="BU96" s="15">
        <v>0</v>
      </c>
      <c r="BV96" s="15">
        <v>0</v>
      </c>
      <c r="BW96" s="15">
        <v>1878.22</v>
      </c>
      <c r="BX96" s="16" t="str">
        <f t="shared" si="433"/>
        <v xml:space="preserve"> </v>
      </c>
      <c r="BY96" s="16">
        <f t="shared" si="298"/>
        <v>0</v>
      </c>
      <c r="BZ96" s="15">
        <v>0</v>
      </c>
      <c r="CA96" s="15">
        <v>0</v>
      </c>
      <c r="CB96" s="15">
        <v>0</v>
      </c>
      <c r="CC96" s="16" t="str">
        <f t="shared" si="369"/>
        <v xml:space="preserve"> </v>
      </c>
      <c r="CD96" s="16" t="str">
        <f t="shared" si="299"/>
        <v xml:space="preserve"> </v>
      </c>
      <c r="CE96" s="20">
        <v>450000</v>
      </c>
      <c r="CF96" s="20">
        <v>96313.2</v>
      </c>
      <c r="CG96" s="20">
        <v>437691.06999999995</v>
      </c>
      <c r="CH96" s="16">
        <f t="shared" si="300"/>
        <v>0.21402933333333332</v>
      </c>
      <c r="CI96" s="16">
        <f t="shared" si="314"/>
        <v>0.22004835511037502</v>
      </c>
      <c r="CJ96" s="15">
        <v>450000</v>
      </c>
      <c r="CK96" s="15">
        <v>96313.2</v>
      </c>
      <c r="CL96" s="15">
        <v>201201.19</v>
      </c>
      <c r="CM96" s="16">
        <f t="shared" si="301"/>
        <v>0.21402933333333332</v>
      </c>
      <c r="CN96" s="16">
        <f t="shared" si="315"/>
        <v>0.47869100575399182</v>
      </c>
      <c r="CO96" s="15">
        <v>0</v>
      </c>
      <c r="CP96" s="15">
        <v>0</v>
      </c>
      <c r="CQ96" s="15">
        <v>236489.88</v>
      </c>
      <c r="CR96" s="16" t="str">
        <f t="shared" si="302"/>
        <v xml:space="preserve"> </v>
      </c>
      <c r="CS96" s="16">
        <f t="shared" si="303"/>
        <v>0</v>
      </c>
      <c r="CT96" s="15">
        <v>105000</v>
      </c>
      <c r="CU96" s="15">
        <v>42678.58</v>
      </c>
      <c r="CV96" s="15">
        <v>29034.74</v>
      </c>
      <c r="CW96" s="30">
        <f t="shared" si="316"/>
        <v>0.40646266666666669</v>
      </c>
      <c r="CX96" s="30">
        <f t="shared" si="317"/>
        <v>1.4699143164361037</v>
      </c>
      <c r="CY96" s="15">
        <v>0</v>
      </c>
      <c r="CZ96" s="15">
        <v>0</v>
      </c>
      <c r="DA96" s="15">
        <v>0</v>
      </c>
      <c r="DB96" s="16" t="str">
        <f t="shared" si="450"/>
        <v xml:space="preserve"> </v>
      </c>
      <c r="DC96" s="16" t="str">
        <f t="shared" si="305"/>
        <v xml:space="preserve"> </v>
      </c>
      <c r="DD96" s="15">
        <v>101654</v>
      </c>
      <c r="DE96" s="15">
        <v>41612</v>
      </c>
      <c r="DF96" s="15">
        <v>18036118.43</v>
      </c>
      <c r="DG96" s="16">
        <f>IF(DE96&lt;=0," ",IF(DD96&lt;=0," ",IF(DE96/DD96*100&gt;200,"СВ.200",DE96/DD96)))</f>
        <v>0.4093493615598009</v>
      </c>
      <c r="DH96" s="16">
        <f t="shared" si="307"/>
        <v>2.307148301420862E-3</v>
      </c>
      <c r="DI96" s="15">
        <v>0</v>
      </c>
      <c r="DJ96" s="15">
        <v>104947.13</v>
      </c>
      <c r="DK96" s="16" t="str">
        <f>IF(DI96=0," ",IF(DI96/DJ96*100&gt;200,"св.200",DI96/DJ96))</f>
        <v xml:space="preserve"> </v>
      </c>
      <c r="DL96" s="15">
        <f>SUM(DL97:DL100)</f>
        <v>0</v>
      </c>
      <c r="DM96" s="15">
        <v>0</v>
      </c>
      <c r="DN96" s="15">
        <v>0</v>
      </c>
      <c r="DO96" s="16" t="str">
        <f t="shared" si="452"/>
        <v xml:space="preserve"> </v>
      </c>
      <c r="DP96" s="16" t="str">
        <f t="shared" si="310"/>
        <v xml:space="preserve"> </v>
      </c>
      <c r="DQ96" s="15">
        <f>DQ97+DQ98+DQ99+DQ100</f>
        <v>1564936.3699999999</v>
      </c>
      <c r="DR96" s="15">
        <f>DR97+DR98+DR99+DR100</f>
        <v>180854.99</v>
      </c>
      <c r="DS96" s="15">
        <v>0</v>
      </c>
      <c r="DT96" s="16">
        <f t="shared" si="415"/>
        <v>0.11556699266948471</v>
      </c>
      <c r="DU96" s="16" t="str">
        <f t="shared" si="432"/>
        <v xml:space="preserve"> </v>
      </c>
    </row>
    <row r="97" spans="1:125" s="39" customFormat="1" ht="15.75" customHeight="1" outlineLevel="1" x14ac:dyDescent="0.25">
      <c r="A97" s="11">
        <v>77</v>
      </c>
      <c r="B97" s="5" t="s">
        <v>54</v>
      </c>
      <c r="C97" s="17">
        <v>152032280.34</v>
      </c>
      <c r="D97" s="17">
        <v>72100765.769999996</v>
      </c>
      <c r="E97" s="17">
        <v>80332444.280000001</v>
      </c>
      <c r="F97" s="18">
        <f t="shared" si="311"/>
        <v>0.47424642719793592</v>
      </c>
      <c r="G97" s="18">
        <f t="shared" si="271"/>
        <v>0.89752983886176352</v>
      </c>
      <c r="H97" s="10">
        <v>142162870</v>
      </c>
      <c r="I97" s="14">
        <v>66986567.800000004</v>
      </c>
      <c r="J97" s="10">
        <v>58212653.829999998</v>
      </c>
      <c r="K97" s="18">
        <f t="shared" si="440"/>
        <v>0.4711959444825502</v>
      </c>
      <c r="L97" s="18">
        <f t="shared" si="273"/>
        <v>1.150721765676973</v>
      </c>
      <c r="M97" s="23">
        <v>123631500</v>
      </c>
      <c r="N97" s="23">
        <v>62069998.200000003</v>
      </c>
      <c r="O97" s="23">
        <v>52223475.869999997</v>
      </c>
      <c r="P97" s="18">
        <f t="shared" si="441"/>
        <v>0.50205650016379322</v>
      </c>
      <c r="Q97" s="18">
        <f t="shared" si="275"/>
        <v>1.1885459013588251</v>
      </c>
      <c r="R97" s="23">
        <v>4277370</v>
      </c>
      <c r="S97" s="23">
        <v>2330919.31</v>
      </c>
      <c r="T97" s="23">
        <v>2111528.31</v>
      </c>
      <c r="U97" s="18">
        <f t="shared" si="442"/>
        <v>0.5449421747475669</v>
      </c>
      <c r="V97" s="18">
        <f t="shared" si="277"/>
        <v>1.1039015195585988</v>
      </c>
      <c r="W97" s="23">
        <v>254000</v>
      </c>
      <c r="X97" s="23">
        <v>-6245.5</v>
      </c>
      <c r="Y97" s="23">
        <v>253835.46</v>
      </c>
      <c r="Z97" s="18" t="str">
        <f t="shared" si="443"/>
        <v xml:space="preserve"> </v>
      </c>
      <c r="AA97" s="18">
        <f t="shared" si="279"/>
        <v>-2.4604521369866923E-2</v>
      </c>
      <c r="AB97" s="23">
        <v>4300000</v>
      </c>
      <c r="AC97" s="23">
        <v>270595.99</v>
      </c>
      <c r="AD97" s="23">
        <v>343053.64</v>
      </c>
      <c r="AE97" s="18">
        <f t="shared" si="444"/>
        <v>6.2929299999999994E-2</v>
      </c>
      <c r="AF97" s="18">
        <f t="shared" si="281"/>
        <v>0.78878623762744504</v>
      </c>
      <c r="AG97" s="23">
        <v>9700000</v>
      </c>
      <c r="AH97" s="23">
        <v>2321299.7999999998</v>
      </c>
      <c r="AI97" s="23">
        <v>3280760.55</v>
      </c>
      <c r="AJ97" s="18">
        <f t="shared" si="445"/>
        <v>0.23930925773195874</v>
      </c>
      <c r="AK97" s="18">
        <f t="shared" si="283"/>
        <v>0.7075492906667632</v>
      </c>
      <c r="AL97" s="23">
        <v>0</v>
      </c>
      <c r="AM97" s="23">
        <v>0</v>
      </c>
      <c r="AN97" s="23"/>
      <c r="AO97" s="18" t="str">
        <f t="shared" si="431"/>
        <v xml:space="preserve"> </v>
      </c>
      <c r="AP97" s="18" t="str">
        <f t="shared" si="284"/>
        <v xml:space="preserve"> </v>
      </c>
      <c r="AQ97" s="6">
        <v>9869410.3399999999</v>
      </c>
      <c r="AR97" s="6">
        <v>5114197.97</v>
      </c>
      <c r="AS97" s="6">
        <v>22119790.449999999</v>
      </c>
      <c r="AT97" s="18">
        <f t="shared" si="446"/>
        <v>0.51818678054883671</v>
      </c>
      <c r="AU97" s="18">
        <f t="shared" si="286"/>
        <v>0.2312046301505537</v>
      </c>
      <c r="AV97" s="23">
        <v>6050000</v>
      </c>
      <c r="AW97" s="23">
        <v>3952169.89</v>
      </c>
      <c r="AX97" s="23">
        <v>2982779.27</v>
      </c>
      <c r="AY97" s="18">
        <f t="shared" si="447"/>
        <v>0.65325122148760328</v>
      </c>
      <c r="AZ97" s="18">
        <f t="shared" si="288"/>
        <v>1.3249957614195167</v>
      </c>
      <c r="BA97" s="23">
        <v>0</v>
      </c>
      <c r="BB97" s="23">
        <v>0</v>
      </c>
      <c r="BC97" s="23"/>
      <c r="BD97" s="18" t="str">
        <f t="shared" si="289"/>
        <v xml:space="preserve"> </v>
      </c>
      <c r="BE97" s="18" t="str">
        <f t="shared" si="290"/>
        <v xml:space="preserve"> </v>
      </c>
      <c r="BF97" s="23">
        <v>163000</v>
      </c>
      <c r="BG97" s="23">
        <v>76607.02</v>
      </c>
      <c r="BH97" s="23">
        <v>32217.79</v>
      </c>
      <c r="BI97" s="18">
        <f t="shared" si="448"/>
        <v>0.46998171779141107</v>
      </c>
      <c r="BJ97" s="18" t="str">
        <f t="shared" si="292"/>
        <v>св.200</v>
      </c>
      <c r="BK97" s="23">
        <v>0</v>
      </c>
      <c r="BL97" s="23">
        <v>0</v>
      </c>
      <c r="BM97" s="23"/>
      <c r="BN97" s="18" t="str">
        <f t="shared" si="417"/>
        <v xml:space="preserve"> </v>
      </c>
      <c r="BO97" s="18" t="str">
        <f t="shared" si="294"/>
        <v xml:space="preserve"> </v>
      </c>
      <c r="BP97" s="23">
        <v>1800000</v>
      </c>
      <c r="BQ97" s="23">
        <v>882097.36</v>
      </c>
      <c r="BR97" s="23">
        <v>838439.03</v>
      </c>
      <c r="BS97" s="18">
        <f t="shared" si="449"/>
        <v>0.49005408888888891</v>
      </c>
      <c r="BT97" s="18">
        <f t="shared" si="296"/>
        <v>1.0520709657325946</v>
      </c>
      <c r="BU97" s="23">
        <v>0</v>
      </c>
      <c r="BV97" s="23">
        <v>0</v>
      </c>
      <c r="BW97" s="23"/>
      <c r="BX97" s="18" t="str">
        <f t="shared" si="433"/>
        <v xml:space="preserve"> </v>
      </c>
      <c r="BY97" s="18" t="str">
        <f t="shared" si="298"/>
        <v xml:space="preserve"> </v>
      </c>
      <c r="BZ97" s="23">
        <v>0</v>
      </c>
      <c r="CA97" s="23">
        <v>0</v>
      </c>
      <c r="CB97" s="23"/>
      <c r="CC97" s="18" t="str">
        <f t="shared" si="369"/>
        <v xml:space="preserve"> </v>
      </c>
      <c r="CD97" s="18" t="str">
        <f>IF(CA97=0," ",IF(CA97/CB97*100&gt;200,"св.200",CA97/CB97))</f>
        <v xml:space="preserve"> </v>
      </c>
      <c r="CE97" s="17">
        <v>450000</v>
      </c>
      <c r="CF97" s="17">
        <v>96313.2</v>
      </c>
      <c r="CG97" s="17">
        <v>201201.19</v>
      </c>
      <c r="CH97" s="18">
        <f t="shared" si="300"/>
        <v>0.21402933333333332</v>
      </c>
      <c r="CI97" s="18">
        <f t="shared" si="314"/>
        <v>0.47869100575399182</v>
      </c>
      <c r="CJ97" s="23">
        <v>450000</v>
      </c>
      <c r="CK97" s="23">
        <v>96313.2</v>
      </c>
      <c r="CL97" s="23">
        <v>201201.19</v>
      </c>
      <c r="CM97" s="18">
        <f t="shared" si="301"/>
        <v>0.21402933333333332</v>
      </c>
      <c r="CN97" s="18">
        <f t="shared" si="315"/>
        <v>0.47869100575399182</v>
      </c>
      <c r="CO97" s="23">
        <v>0</v>
      </c>
      <c r="CP97" s="23">
        <v>0</v>
      </c>
      <c r="CQ97" s="23"/>
      <c r="CR97" s="18" t="str">
        <f t="shared" si="302"/>
        <v xml:space="preserve"> </v>
      </c>
      <c r="CS97" s="18" t="str">
        <f t="shared" si="303"/>
        <v xml:space="preserve"> </v>
      </c>
      <c r="CT97" s="23">
        <v>105000</v>
      </c>
      <c r="CU97" s="23">
        <v>42678.58</v>
      </c>
      <c r="CV97" s="23">
        <v>29034.74</v>
      </c>
      <c r="CW97" s="18">
        <f t="shared" si="316"/>
        <v>0.40646266666666669</v>
      </c>
      <c r="CX97" s="18">
        <f t="shared" si="317"/>
        <v>1.4699143164361037</v>
      </c>
      <c r="CY97" s="23">
        <v>0</v>
      </c>
      <c r="CZ97" s="23">
        <v>0</v>
      </c>
      <c r="DA97" s="23"/>
      <c r="DB97" s="18" t="str">
        <f t="shared" si="450"/>
        <v xml:space="preserve"> </v>
      </c>
      <c r="DC97" s="18" t="str">
        <f t="shared" si="305"/>
        <v xml:space="preserve"> </v>
      </c>
      <c r="DD97" s="23">
        <v>101654</v>
      </c>
      <c r="DE97" s="23">
        <v>41612</v>
      </c>
      <c r="DF97" s="23">
        <v>18036118.43</v>
      </c>
      <c r="DG97" s="18">
        <f>IF(DE97&lt;=0," ",IF(DF97&lt;=0," ",IF(DE97/DF97*100&gt;200,"СВ.200",DE97/DF97)))</f>
        <v>2.307148301420862E-3</v>
      </c>
      <c r="DH97" s="18">
        <f t="shared" si="307"/>
        <v>2.307148301420862E-3</v>
      </c>
      <c r="DI97" s="23">
        <v>0</v>
      </c>
      <c r="DJ97" s="23"/>
      <c r="DK97" s="18" t="str">
        <f t="shared" si="308"/>
        <v xml:space="preserve"> </v>
      </c>
      <c r="DL97" s="23"/>
      <c r="DM97" s="23">
        <v>0</v>
      </c>
      <c r="DN97" s="23"/>
      <c r="DO97" s="18" t="str">
        <f t="shared" si="452"/>
        <v xml:space="preserve"> </v>
      </c>
      <c r="DP97" s="18" t="str">
        <f t="shared" si="310"/>
        <v xml:space="preserve"> </v>
      </c>
      <c r="DQ97" s="23">
        <v>1199756.3400000001</v>
      </c>
      <c r="DR97" s="23">
        <v>22719.919999999998</v>
      </c>
      <c r="DS97" s="23"/>
      <c r="DT97" s="18">
        <f t="shared" si="415"/>
        <v>1.8937111847227243E-2</v>
      </c>
      <c r="DU97" s="18" t="str">
        <f t="shared" si="432"/>
        <v xml:space="preserve"> </v>
      </c>
    </row>
    <row r="98" spans="1:125" s="39" customFormat="1" ht="15.75" customHeight="1" outlineLevel="1" x14ac:dyDescent="0.25">
      <c r="A98" s="11">
        <f>A97+1</f>
        <v>78</v>
      </c>
      <c r="B98" s="5" t="s">
        <v>30</v>
      </c>
      <c r="C98" s="17">
        <v>3995823.37</v>
      </c>
      <c r="D98" s="17">
        <v>980909.74</v>
      </c>
      <c r="E98" s="17">
        <v>1338055.3400000001</v>
      </c>
      <c r="F98" s="18">
        <f t="shared" si="311"/>
        <v>0.24548375870778291</v>
      </c>
      <c r="G98" s="18">
        <f t="shared" si="271"/>
        <v>0.73308607699289918</v>
      </c>
      <c r="H98" s="10">
        <v>3678750</v>
      </c>
      <c r="I98" s="14">
        <v>839265.6</v>
      </c>
      <c r="J98" s="10">
        <v>1059173.3800000001</v>
      </c>
      <c r="K98" s="18">
        <f t="shared" si="440"/>
        <v>0.22813879714576962</v>
      </c>
      <c r="L98" s="18">
        <f t="shared" si="273"/>
        <v>0.79237792022303266</v>
      </c>
      <c r="M98" s="23">
        <v>738750</v>
      </c>
      <c r="N98" s="23">
        <v>343258.56</v>
      </c>
      <c r="O98" s="23">
        <v>331323.15000000002</v>
      </c>
      <c r="P98" s="18">
        <f t="shared" si="441"/>
        <v>0.46464779695431474</v>
      </c>
      <c r="Q98" s="18">
        <f t="shared" si="275"/>
        <v>1.0360234713451202</v>
      </c>
      <c r="R98" s="23">
        <v>0</v>
      </c>
      <c r="S98" s="23">
        <v>0</v>
      </c>
      <c r="T98" s="23"/>
      <c r="U98" s="18" t="str">
        <f t="shared" si="442"/>
        <v xml:space="preserve"> </v>
      </c>
      <c r="V98" s="18" t="str">
        <f t="shared" ref="V98:V100" si="453">IF(S98=0," ",IF(S98/T98*100&gt;200,"св.200",S98/T98))</f>
        <v xml:space="preserve"> </v>
      </c>
      <c r="W98" s="23">
        <v>0</v>
      </c>
      <c r="X98" s="23">
        <v>99858.3</v>
      </c>
      <c r="Y98" s="23">
        <v>-78</v>
      </c>
      <c r="Z98" s="18" t="str">
        <f t="shared" ref="Z98:Z100" si="454">IF(X98&lt;=0," ",IF(W98&lt;=0," ",IF(X98/W98*100&gt;200,"СВ.200",X98/W98)))</f>
        <v xml:space="preserve"> </v>
      </c>
      <c r="AA98" s="18">
        <f t="shared" ref="AA98:AA100" si="455">IF(Y98=0," ",IF(X98/Y98*100&gt;200,"св.200",X98/Y98))</f>
        <v>-1280.2346153846154</v>
      </c>
      <c r="AB98" s="23">
        <v>380000</v>
      </c>
      <c r="AC98" s="23">
        <v>28008.94</v>
      </c>
      <c r="AD98" s="23">
        <v>70900.86</v>
      </c>
      <c r="AE98" s="18">
        <f t="shared" si="444"/>
        <v>7.3707736842105256E-2</v>
      </c>
      <c r="AF98" s="18">
        <f t="shared" si="281"/>
        <v>0.39504372725521242</v>
      </c>
      <c r="AG98" s="23">
        <v>2550000</v>
      </c>
      <c r="AH98" s="23">
        <v>360799.8</v>
      </c>
      <c r="AI98" s="23">
        <v>653427.37</v>
      </c>
      <c r="AJ98" s="18">
        <f t="shared" si="445"/>
        <v>0.14149011764705882</v>
      </c>
      <c r="AK98" s="18">
        <f t="shared" si="283"/>
        <v>0.55216511668312884</v>
      </c>
      <c r="AL98" s="23">
        <v>10000</v>
      </c>
      <c r="AM98" s="23">
        <v>7340</v>
      </c>
      <c r="AN98" s="23">
        <v>3600</v>
      </c>
      <c r="AO98" s="18">
        <f t="shared" si="431"/>
        <v>0.73399999999999999</v>
      </c>
      <c r="AP98" s="18" t="str">
        <f t="shared" si="284"/>
        <v>св.200</v>
      </c>
      <c r="AQ98" s="6">
        <v>317073.37</v>
      </c>
      <c r="AR98" s="6">
        <v>141644.14000000001</v>
      </c>
      <c r="AS98" s="6">
        <v>278881.95999999996</v>
      </c>
      <c r="AT98" s="18">
        <f t="shared" si="446"/>
        <v>0.44672354540527959</v>
      </c>
      <c r="AU98" s="18">
        <f t="shared" si="286"/>
        <v>0.5078999731642736</v>
      </c>
      <c r="AV98" s="23">
        <v>175000</v>
      </c>
      <c r="AW98" s="23">
        <v>87014.07</v>
      </c>
      <c r="AX98" s="23">
        <v>98498.98</v>
      </c>
      <c r="AY98" s="18">
        <f t="shared" si="447"/>
        <v>0.4972232571428572</v>
      </c>
      <c r="AZ98" s="18">
        <f t="shared" si="288"/>
        <v>0.8834007215100097</v>
      </c>
      <c r="BA98" s="23">
        <v>0</v>
      </c>
      <c r="BB98" s="23">
        <v>0</v>
      </c>
      <c r="BC98" s="23"/>
      <c r="BD98" s="18" t="str">
        <f t="shared" si="289"/>
        <v xml:space="preserve"> </v>
      </c>
      <c r="BE98" s="18" t="str">
        <f t="shared" si="290"/>
        <v xml:space="preserve"> </v>
      </c>
      <c r="BF98" s="23">
        <v>75384</v>
      </c>
      <c r="BG98" s="23">
        <v>31410</v>
      </c>
      <c r="BH98" s="23">
        <v>37692</v>
      </c>
      <c r="BI98" s="18">
        <f t="shared" si="448"/>
        <v>0.41666666666666669</v>
      </c>
      <c r="BJ98" s="18">
        <f t="shared" si="292"/>
        <v>0.83333333333333337</v>
      </c>
      <c r="BK98" s="23">
        <v>0</v>
      </c>
      <c r="BL98" s="23">
        <v>0</v>
      </c>
      <c r="BM98" s="23"/>
      <c r="BN98" s="18" t="str">
        <f t="shared" si="417"/>
        <v xml:space="preserve"> </v>
      </c>
      <c r="BO98" s="18" t="str">
        <f t="shared" si="294"/>
        <v xml:space="preserve"> </v>
      </c>
      <c r="BP98" s="23">
        <v>0</v>
      </c>
      <c r="BQ98" s="23">
        <v>0</v>
      </c>
      <c r="BR98" s="23"/>
      <c r="BS98" s="18" t="str">
        <f t="shared" si="449"/>
        <v xml:space="preserve"> </v>
      </c>
      <c r="BT98" s="18" t="str">
        <f t="shared" si="296"/>
        <v xml:space="preserve"> </v>
      </c>
      <c r="BU98" s="23">
        <v>0</v>
      </c>
      <c r="BV98" s="23">
        <v>0</v>
      </c>
      <c r="BW98" s="23"/>
      <c r="BX98" s="18" t="str">
        <f t="shared" si="433"/>
        <v xml:space="preserve"> </v>
      </c>
      <c r="BY98" s="18" t="str">
        <f t="shared" si="298"/>
        <v xml:space="preserve"> </v>
      </c>
      <c r="BZ98" s="23">
        <v>0</v>
      </c>
      <c r="CA98" s="23">
        <v>0</v>
      </c>
      <c r="CB98" s="23"/>
      <c r="CC98" s="18" t="str">
        <f t="shared" si="369"/>
        <v xml:space="preserve"> </v>
      </c>
      <c r="CD98" s="18" t="str">
        <f t="shared" si="299"/>
        <v xml:space="preserve"> </v>
      </c>
      <c r="CE98" s="17">
        <v>0</v>
      </c>
      <c r="CF98" s="17">
        <v>0</v>
      </c>
      <c r="CG98" s="17">
        <v>124068.48</v>
      </c>
      <c r="CH98" s="18" t="str">
        <f t="shared" si="300"/>
        <v xml:space="preserve"> </v>
      </c>
      <c r="CI98" s="18">
        <f t="shared" si="314"/>
        <v>0</v>
      </c>
      <c r="CJ98" s="23">
        <v>0</v>
      </c>
      <c r="CK98" s="23">
        <v>0</v>
      </c>
      <c r="CL98" s="23"/>
      <c r="CM98" s="18" t="str">
        <f t="shared" si="301"/>
        <v xml:space="preserve"> </v>
      </c>
      <c r="CN98" s="18" t="str">
        <f t="shared" si="315"/>
        <v xml:space="preserve"> </v>
      </c>
      <c r="CO98" s="23">
        <v>0</v>
      </c>
      <c r="CP98" s="23">
        <v>0</v>
      </c>
      <c r="CQ98" s="23">
        <v>124068.48</v>
      </c>
      <c r="CR98" s="18" t="str">
        <f t="shared" si="302"/>
        <v xml:space="preserve"> </v>
      </c>
      <c r="CS98" s="18">
        <f t="shared" si="303"/>
        <v>0</v>
      </c>
      <c r="CT98" s="23">
        <v>0</v>
      </c>
      <c r="CU98" s="23">
        <v>0</v>
      </c>
      <c r="CV98" s="23"/>
      <c r="CW98" s="18" t="str">
        <f t="shared" si="316"/>
        <v xml:space="preserve"> </v>
      </c>
      <c r="CX98" s="18" t="str">
        <f t="shared" si="317"/>
        <v xml:space="preserve"> </v>
      </c>
      <c r="CY98" s="23">
        <v>0</v>
      </c>
      <c r="CZ98" s="23">
        <v>0</v>
      </c>
      <c r="DA98" s="23"/>
      <c r="DB98" s="18" t="str">
        <f t="shared" si="450"/>
        <v xml:space="preserve"> </v>
      </c>
      <c r="DC98" s="18" t="str">
        <f t="shared" si="305"/>
        <v xml:space="preserve"> </v>
      </c>
      <c r="DD98" s="23">
        <v>0</v>
      </c>
      <c r="DE98" s="23">
        <v>0</v>
      </c>
      <c r="DF98" s="23"/>
      <c r="DG98" s="18" t="str">
        <f t="shared" si="451"/>
        <v xml:space="preserve"> </v>
      </c>
      <c r="DH98" s="18" t="str">
        <f t="shared" si="307"/>
        <v xml:space="preserve"> </v>
      </c>
      <c r="DI98" s="23">
        <v>0</v>
      </c>
      <c r="DJ98" s="23">
        <v>18622.5</v>
      </c>
      <c r="DK98" s="18">
        <f t="shared" si="308"/>
        <v>0</v>
      </c>
      <c r="DL98" s="23"/>
      <c r="DM98" s="23">
        <v>0</v>
      </c>
      <c r="DN98" s="23"/>
      <c r="DO98" s="18" t="str">
        <f t="shared" si="452"/>
        <v xml:space="preserve"> </v>
      </c>
      <c r="DP98" s="18" t="str">
        <f t="shared" si="310"/>
        <v xml:space="preserve"> </v>
      </c>
      <c r="DQ98" s="23">
        <v>66689.37</v>
      </c>
      <c r="DR98" s="23">
        <v>23220.07</v>
      </c>
      <c r="DS98" s="23"/>
      <c r="DT98" s="18">
        <f t="shared" si="415"/>
        <v>0.34818247645764239</v>
      </c>
      <c r="DU98" s="18" t="str">
        <f t="shared" si="432"/>
        <v xml:space="preserve"> </v>
      </c>
    </row>
    <row r="99" spans="1:125" s="39" customFormat="1" ht="15.75" customHeight="1" outlineLevel="1" x14ac:dyDescent="0.25">
      <c r="A99" s="11">
        <f t="shared" ref="A99:A100" si="456">A98+1</f>
        <v>79</v>
      </c>
      <c r="B99" s="5" t="s">
        <v>44</v>
      </c>
      <c r="C99" s="17">
        <v>4013865</v>
      </c>
      <c r="D99" s="17">
        <v>1314493.6599999999</v>
      </c>
      <c r="E99" s="17">
        <v>1787820.02</v>
      </c>
      <c r="F99" s="18">
        <f t="shared" si="311"/>
        <v>0.32748825882285526</v>
      </c>
      <c r="G99" s="18">
        <f t="shared" si="271"/>
        <v>0.73524943523118169</v>
      </c>
      <c r="H99" s="10">
        <v>3669050</v>
      </c>
      <c r="I99" s="14">
        <v>1109111.04</v>
      </c>
      <c r="J99" s="10">
        <v>1627803.6300000001</v>
      </c>
      <c r="K99" s="18">
        <f t="shared" si="440"/>
        <v>0.30228834166882435</v>
      </c>
      <c r="L99" s="18">
        <f t="shared" si="273"/>
        <v>0.68135432281841024</v>
      </c>
      <c r="M99" s="23">
        <v>961250</v>
      </c>
      <c r="N99" s="23">
        <v>412471.65</v>
      </c>
      <c r="O99" s="23">
        <v>409403.07</v>
      </c>
      <c r="P99" s="18">
        <f t="shared" si="441"/>
        <v>0.42909924577373215</v>
      </c>
      <c r="Q99" s="18">
        <f t="shared" si="275"/>
        <v>1.0074952540048125</v>
      </c>
      <c r="R99" s="23">
        <v>0</v>
      </c>
      <c r="S99" s="23">
        <v>0</v>
      </c>
      <c r="T99" s="23"/>
      <c r="U99" s="18" t="str">
        <f t="shared" si="442"/>
        <v xml:space="preserve"> </v>
      </c>
      <c r="V99" s="18" t="str">
        <f t="shared" si="453"/>
        <v xml:space="preserve"> </v>
      </c>
      <c r="W99" s="23">
        <v>264000</v>
      </c>
      <c r="X99" s="23">
        <v>191282.04</v>
      </c>
      <c r="Y99" s="23">
        <v>237670</v>
      </c>
      <c r="Z99" s="18">
        <f t="shared" si="454"/>
        <v>0.72455318181818185</v>
      </c>
      <c r="AA99" s="18">
        <f t="shared" si="455"/>
        <v>0.80482198005638073</v>
      </c>
      <c r="AB99" s="23">
        <v>155000</v>
      </c>
      <c r="AC99" s="23">
        <v>59562</v>
      </c>
      <c r="AD99" s="23">
        <v>30655.84</v>
      </c>
      <c r="AE99" s="18">
        <f t="shared" si="444"/>
        <v>0.38427096774193548</v>
      </c>
      <c r="AF99" s="18">
        <f t="shared" si="281"/>
        <v>1.9429250674585985</v>
      </c>
      <c r="AG99" s="23">
        <v>2280000</v>
      </c>
      <c r="AH99" s="23">
        <v>443695.35</v>
      </c>
      <c r="AI99" s="23">
        <v>948354.72</v>
      </c>
      <c r="AJ99" s="18">
        <f t="shared" si="445"/>
        <v>0.19460322368421051</v>
      </c>
      <c r="AK99" s="18">
        <f t="shared" si="283"/>
        <v>0.46785800781378512</v>
      </c>
      <c r="AL99" s="23">
        <v>8800</v>
      </c>
      <c r="AM99" s="23">
        <v>2100</v>
      </c>
      <c r="AN99" s="23">
        <v>1720</v>
      </c>
      <c r="AO99" s="18">
        <f t="shared" si="431"/>
        <v>0.23863636363636365</v>
      </c>
      <c r="AP99" s="18">
        <f t="shared" si="284"/>
        <v>1.2209302325581395</v>
      </c>
      <c r="AQ99" s="6">
        <v>344815</v>
      </c>
      <c r="AR99" s="6">
        <v>205382.62</v>
      </c>
      <c r="AS99" s="6">
        <v>160016.39000000001</v>
      </c>
      <c r="AT99" s="18">
        <f t="shared" si="446"/>
        <v>0.59563133854385686</v>
      </c>
      <c r="AU99" s="18">
        <f t="shared" si="286"/>
        <v>1.2835098954550841</v>
      </c>
      <c r="AV99" s="23">
        <v>175000</v>
      </c>
      <c r="AW99" s="23">
        <v>70467.62</v>
      </c>
      <c r="AX99" s="23">
        <v>40092.01</v>
      </c>
      <c r="AY99" s="18">
        <f t="shared" si="447"/>
        <v>0.40267211428571426</v>
      </c>
      <c r="AZ99" s="18">
        <f t="shared" si="288"/>
        <v>1.757647471403903</v>
      </c>
      <c r="BA99" s="23">
        <v>15600</v>
      </c>
      <c r="BB99" s="23">
        <v>0</v>
      </c>
      <c r="BC99" s="23">
        <v>9788.9500000000007</v>
      </c>
      <c r="BD99" s="18" t="str">
        <f t="shared" si="289"/>
        <v xml:space="preserve"> </v>
      </c>
      <c r="BE99" s="18">
        <f t="shared" si="290"/>
        <v>0</v>
      </c>
      <c r="BF99" s="23">
        <v>19300</v>
      </c>
      <c r="BG99" s="23">
        <v>0</v>
      </c>
      <c r="BH99" s="23">
        <v>21932.58</v>
      </c>
      <c r="BI99" s="18" t="str">
        <f t="shared" si="448"/>
        <v xml:space="preserve"> </v>
      </c>
      <c r="BJ99" s="18">
        <f t="shared" si="292"/>
        <v>0</v>
      </c>
      <c r="BK99" s="23">
        <v>0</v>
      </c>
      <c r="BL99" s="23">
        <v>0</v>
      </c>
      <c r="BM99" s="23"/>
      <c r="BN99" s="18" t="str">
        <f t="shared" si="417"/>
        <v xml:space="preserve"> </v>
      </c>
      <c r="BO99" s="18" t="str">
        <f t="shared" si="294"/>
        <v xml:space="preserve"> </v>
      </c>
      <c r="BP99" s="23">
        <v>0</v>
      </c>
      <c r="BQ99" s="23">
        <v>0</v>
      </c>
      <c r="BR99" s="23"/>
      <c r="BS99" s="18" t="str">
        <f t="shared" si="449"/>
        <v xml:space="preserve"> </v>
      </c>
      <c r="BT99" s="18" t="str">
        <f>IF(BQ99&lt;=0," ",IF(BQ99/BR99*100&gt;200,"св.200",BQ99/BR99))</f>
        <v xml:space="preserve"> </v>
      </c>
      <c r="BU99" s="23">
        <v>0</v>
      </c>
      <c r="BV99" s="23">
        <v>0</v>
      </c>
      <c r="BW99" s="23">
        <v>1878.22</v>
      </c>
      <c r="BX99" s="18" t="str">
        <f t="shared" si="433"/>
        <v xml:space="preserve"> </v>
      </c>
      <c r="BY99" s="18">
        <f t="shared" si="298"/>
        <v>0</v>
      </c>
      <c r="BZ99" s="23">
        <v>0</v>
      </c>
      <c r="CA99" s="23">
        <v>0</v>
      </c>
      <c r="CB99" s="23"/>
      <c r="CC99" s="18" t="str">
        <f t="shared" si="369"/>
        <v xml:space="preserve"> </v>
      </c>
      <c r="CD99" s="18" t="str">
        <f t="shared" si="299"/>
        <v xml:space="preserve"> </v>
      </c>
      <c r="CE99" s="17">
        <v>0</v>
      </c>
      <c r="CF99" s="17">
        <v>0</v>
      </c>
      <c r="CG99" s="17"/>
      <c r="CH99" s="18" t="str">
        <f t="shared" si="300"/>
        <v xml:space="preserve"> </v>
      </c>
      <c r="CI99" s="18" t="str">
        <f t="shared" si="314"/>
        <v xml:space="preserve"> </v>
      </c>
      <c r="CJ99" s="23">
        <v>0</v>
      </c>
      <c r="CK99" s="23">
        <v>0</v>
      </c>
      <c r="CL99" s="23"/>
      <c r="CM99" s="18" t="str">
        <f t="shared" si="301"/>
        <v xml:space="preserve"> </v>
      </c>
      <c r="CN99" s="18" t="str">
        <f t="shared" si="315"/>
        <v xml:space="preserve"> </v>
      </c>
      <c r="CO99" s="23">
        <v>0</v>
      </c>
      <c r="CP99" s="23">
        <v>0</v>
      </c>
      <c r="CQ99" s="23"/>
      <c r="CR99" s="18" t="str">
        <f t="shared" si="302"/>
        <v xml:space="preserve"> </v>
      </c>
      <c r="CS99" s="18" t="str">
        <f t="shared" si="303"/>
        <v xml:space="preserve"> </v>
      </c>
      <c r="CT99" s="23">
        <v>0</v>
      </c>
      <c r="CU99" s="23">
        <v>0</v>
      </c>
      <c r="CV99" s="23"/>
      <c r="CW99" s="18" t="str">
        <f t="shared" si="316"/>
        <v xml:space="preserve"> </v>
      </c>
      <c r="CX99" s="18" t="str">
        <f t="shared" si="317"/>
        <v xml:space="preserve"> </v>
      </c>
      <c r="CY99" s="23">
        <v>0</v>
      </c>
      <c r="CZ99" s="23">
        <v>0</v>
      </c>
      <c r="DA99" s="23"/>
      <c r="DB99" s="18" t="str">
        <f t="shared" si="450"/>
        <v xml:space="preserve"> </v>
      </c>
      <c r="DC99" s="18" t="str">
        <f t="shared" si="305"/>
        <v xml:space="preserve"> </v>
      </c>
      <c r="DD99" s="23">
        <v>0</v>
      </c>
      <c r="DE99" s="23">
        <v>0</v>
      </c>
      <c r="DF99" s="23"/>
      <c r="DG99" s="18" t="str">
        <f t="shared" si="451"/>
        <v xml:space="preserve"> </v>
      </c>
      <c r="DH99" s="18" t="str">
        <f t="shared" si="307"/>
        <v xml:space="preserve"> </v>
      </c>
      <c r="DI99" s="23">
        <v>0</v>
      </c>
      <c r="DJ99" s="23">
        <v>86324.63</v>
      </c>
      <c r="DK99" s="18" t="str">
        <f t="shared" ref="DK99:DK103" si="457">IF(DI99=0," ",IF(DI99/DJ99*100&gt;200,"св.200",DI99/DJ99))</f>
        <v xml:space="preserve"> </v>
      </c>
      <c r="DL99" s="23"/>
      <c r="DM99" s="23">
        <v>0</v>
      </c>
      <c r="DN99" s="23"/>
      <c r="DO99" s="18" t="str">
        <f t="shared" si="452"/>
        <v xml:space="preserve"> </v>
      </c>
      <c r="DP99" s="18" t="str">
        <f t="shared" si="310"/>
        <v xml:space="preserve"> </v>
      </c>
      <c r="DQ99" s="23">
        <v>134915</v>
      </c>
      <c r="DR99" s="23">
        <v>134915</v>
      </c>
      <c r="DS99" s="23"/>
      <c r="DT99" s="18">
        <f t="shared" si="415"/>
        <v>1</v>
      </c>
      <c r="DU99" s="18" t="str">
        <f t="shared" si="432"/>
        <v xml:space="preserve"> </v>
      </c>
    </row>
    <row r="100" spans="1:125" s="39" customFormat="1" ht="15.75" customHeight="1" outlineLevel="1" x14ac:dyDescent="0.25">
      <c r="A100" s="11">
        <f t="shared" si="456"/>
        <v>80</v>
      </c>
      <c r="B100" s="5" t="s">
        <v>102</v>
      </c>
      <c r="C100" s="17">
        <v>1858025.66</v>
      </c>
      <c r="D100" s="17">
        <v>366224.31</v>
      </c>
      <c r="E100" s="17">
        <v>551791.53</v>
      </c>
      <c r="F100" s="18">
        <f t="shared" si="311"/>
        <v>0.19710401093168972</v>
      </c>
      <c r="G100" s="18">
        <f t="shared" si="271"/>
        <v>0.6637004921043278</v>
      </c>
      <c r="H100" s="10">
        <v>1556950</v>
      </c>
      <c r="I100" s="14">
        <v>259536.57</v>
      </c>
      <c r="J100" s="10">
        <v>416791.33000000007</v>
      </c>
      <c r="K100" s="18">
        <f t="shared" si="440"/>
        <v>0.16669550724172261</v>
      </c>
      <c r="L100" s="18">
        <f t="shared" si="273"/>
        <v>0.62270146070456878</v>
      </c>
      <c r="M100" s="23">
        <v>186950</v>
      </c>
      <c r="N100" s="23">
        <v>64798.6</v>
      </c>
      <c r="O100" s="23">
        <v>82047.64</v>
      </c>
      <c r="P100" s="18">
        <f t="shared" si="441"/>
        <v>0.34660925381117946</v>
      </c>
      <c r="Q100" s="18">
        <f t="shared" si="275"/>
        <v>0.78976799332680381</v>
      </c>
      <c r="R100" s="23">
        <v>0</v>
      </c>
      <c r="S100" s="23">
        <v>0</v>
      </c>
      <c r="T100" s="23"/>
      <c r="U100" s="18" t="str">
        <f t="shared" si="442"/>
        <v xml:space="preserve"> </v>
      </c>
      <c r="V100" s="18" t="str">
        <f t="shared" si="453"/>
        <v xml:space="preserve"> </v>
      </c>
      <c r="W100" s="23">
        <v>0</v>
      </c>
      <c r="X100" s="23">
        <v>497.4</v>
      </c>
      <c r="Y100" s="23">
        <v>0.01</v>
      </c>
      <c r="Z100" s="18" t="str">
        <f t="shared" si="454"/>
        <v xml:space="preserve"> </v>
      </c>
      <c r="AA100" s="18" t="str">
        <f t="shared" si="455"/>
        <v>св.200</v>
      </c>
      <c r="AB100" s="23">
        <v>140000</v>
      </c>
      <c r="AC100" s="23">
        <v>15108.93</v>
      </c>
      <c r="AD100" s="23">
        <v>21082.28</v>
      </c>
      <c r="AE100" s="18">
        <f t="shared" si="444"/>
        <v>0.10792092857142857</v>
      </c>
      <c r="AF100" s="18">
        <f t="shared" si="281"/>
        <v>0.71666489582720661</v>
      </c>
      <c r="AG100" s="23">
        <v>1225000</v>
      </c>
      <c r="AH100" s="23">
        <v>178031.64</v>
      </c>
      <c r="AI100" s="23">
        <v>309261.40000000002</v>
      </c>
      <c r="AJ100" s="18">
        <f t="shared" si="445"/>
        <v>0.14533195102040816</v>
      </c>
      <c r="AK100" s="18">
        <f t="shared" si="283"/>
        <v>0.57566718639959591</v>
      </c>
      <c r="AL100" s="23">
        <v>5000</v>
      </c>
      <c r="AM100" s="23">
        <v>1100</v>
      </c>
      <c r="AN100" s="23">
        <v>4400</v>
      </c>
      <c r="AO100" s="18">
        <f t="shared" si="431"/>
        <v>0.22</v>
      </c>
      <c r="AP100" s="18">
        <f t="shared" si="284"/>
        <v>0.25</v>
      </c>
      <c r="AQ100" s="6">
        <v>301075.66000000003</v>
      </c>
      <c r="AR100" s="6">
        <v>106687.74</v>
      </c>
      <c r="AS100" s="6">
        <v>135000.19999999998</v>
      </c>
      <c r="AT100" s="18">
        <f t="shared" si="446"/>
        <v>0.35435524744843205</v>
      </c>
      <c r="AU100" s="18">
        <f t="shared" si="286"/>
        <v>0.79027838477276346</v>
      </c>
      <c r="AV100" s="23">
        <v>137500</v>
      </c>
      <c r="AW100" s="23">
        <v>83263.31</v>
      </c>
      <c r="AX100" s="23">
        <v>22578.799999999999</v>
      </c>
      <c r="AY100" s="18">
        <f t="shared" si="447"/>
        <v>0.60555134545454548</v>
      </c>
      <c r="AZ100" s="18" t="str">
        <f t="shared" si="288"/>
        <v>св.200</v>
      </c>
      <c r="BA100" s="23">
        <v>0</v>
      </c>
      <c r="BB100" s="23">
        <v>23424.43</v>
      </c>
      <c r="BC100" s="23"/>
      <c r="BD100" s="18" t="str">
        <f t="shared" si="289"/>
        <v xml:space="preserve"> </v>
      </c>
      <c r="BE100" s="18" t="str">
        <f t="shared" si="290"/>
        <v xml:space="preserve"> </v>
      </c>
      <c r="BF100" s="23">
        <v>0</v>
      </c>
      <c r="BG100" s="23">
        <v>0</v>
      </c>
      <c r="BH100" s="23"/>
      <c r="BI100" s="18" t="str">
        <f t="shared" si="448"/>
        <v xml:space="preserve"> </v>
      </c>
      <c r="BJ100" s="18" t="str">
        <f>IF(BG100=0," ",IF(BG100/BH100*100&gt;200,"св.200",BG100/BH100))</f>
        <v xml:space="preserve"> </v>
      </c>
      <c r="BK100" s="23">
        <v>0</v>
      </c>
      <c r="BL100" s="23">
        <v>0</v>
      </c>
      <c r="BM100" s="23"/>
      <c r="BN100" s="18" t="str">
        <f t="shared" si="417"/>
        <v xml:space="preserve"> </v>
      </c>
      <c r="BO100" s="18" t="str">
        <f t="shared" si="294"/>
        <v xml:space="preserve"> </v>
      </c>
      <c r="BP100" s="23">
        <v>0</v>
      </c>
      <c r="BQ100" s="23">
        <v>0</v>
      </c>
      <c r="BR100" s="23"/>
      <c r="BS100" s="18" t="str">
        <f t="shared" si="449"/>
        <v xml:space="preserve"> </v>
      </c>
      <c r="BT100" s="18" t="str">
        <f t="shared" si="296"/>
        <v xml:space="preserve"> </v>
      </c>
      <c r="BU100" s="23">
        <v>0</v>
      </c>
      <c r="BV100" s="23">
        <v>0</v>
      </c>
      <c r="BW100" s="23"/>
      <c r="BX100" s="18" t="str">
        <f t="shared" si="433"/>
        <v xml:space="preserve"> </v>
      </c>
      <c r="BY100" s="18" t="str">
        <f t="shared" si="298"/>
        <v xml:space="preserve"> </v>
      </c>
      <c r="BZ100" s="23">
        <v>0</v>
      </c>
      <c r="CA100" s="23">
        <v>0</v>
      </c>
      <c r="CB100" s="23"/>
      <c r="CC100" s="18" t="str">
        <f t="shared" si="369"/>
        <v xml:space="preserve"> </v>
      </c>
      <c r="CD100" s="18" t="str">
        <f t="shared" si="299"/>
        <v xml:space="preserve"> </v>
      </c>
      <c r="CE100" s="17">
        <v>0</v>
      </c>
      <c r="CF100" s="17">
        <v>0</v>
      </c>
      <c r="CG100" s="17">
        <v>112421.4</v>
      </c>
      <c r="CH100" s="18" t="str">
        <f t="shared" si="300"/>
        <v xml:space="preserve"> </v>
      </c>
      <c r="CI100" s="18">
        <f t="shared" si="314"/>
        <v>0</v>
      </c>
      <c r="CJ100" s="23">
        <v>0</v>
      </c>
      <c r="CK100" s="23">
        <v>0</v>
      </c>
      <c r="CL100" s="23"/>
      <c r="CM100" s="18" t="str">
        <f t="shared" si="301"/>
        <v xml:space="preserve"> </v>
      </c>
      <c r="CN100" s="18" t="str">
        <f t="shared" si="315"/>
        <v xml:space="preserve"> </v>
      </c>
      <c r="CO100" s="23">
        <v>0</v>
      </c>
      <c r="CP100" s="23">
        <v>0</v>
      </c>
      <c r="CQ100" s="23">
        <v>112421.4</v>
      </c>
      <c r="CR100" s="18" t="str">
        <f t="shared" si="302"/>
        <v xml:space="preserve"> </v>
      </c>
      <c r="CS100" s="18">
        <f t="shared" si="303"/>
        <v>0</v>
      </c>
      <c r="CT100" s="23">
        <v>0</v>
      </c>
      <c r="CU100" s="23">
        <v>0</v>
      </c>
      <c r="CV100" s="23"/>
      <c r="CW100" s="18" t="str">
        <f t="shared" si="316"/>
        <v xml:space="preserve"> </v>
      </c>
      <c r="CX100" s="18" t="str">
        <f t="shared" si="317"/>
        <v xml:space="preserve"> </v>
      </c>
      <c r="CY100" s="23">
        <v>0</v>
      </c>
      <c r="CZ100" s="23">
        <v>0</v>
      </c>
      <c r="DA100" s="23"/>
      <c r="DB100" s="18" t="str">
        <f t="shared" si="450"/>
        <v xml:space="preserve"> </v>
      </c>
      <c r="DC100" s="18" t="str">
        <f t="shared" si="305"/>
        <v xml:space="preserve"> </v>
      </c>
      <c r="DD100" s="23">
        <v>0</v>
      </c>
      <c r="DE100" s="23">
        <v>0</v>
      </c>
      <c r="DF100" s="23"/>
      <c r="DG100" s="18" t="str">
        <f t="shared" si="451"/>
        <v xml:space="preserve"> </v>
      </c>
      <c r="DH100" s="18" t="str">
        <f t="shared" si="307"/>
        <v xml:space="preserve"> </v>
      </c>
      <c r="DI100" s="23">
        <v>0</v>
      </c>
      <c r="DJ100" s="23"/>
      <c r="DK100" s="18" t="str">
        <f t="shared" si="457"/>
        <v xml:space="preserve"> </v>
      </c>
      <c r="DL100" s="23"/>
      <c r="DM100" s="23">
        <v>0</v>
      </c>
      <c r="DN100" s="23"/>
      <c r="DO100" s="18" t="str">
        <f t="shared" si="452"/>
        <v xml:space="preserve"> </v>
      </c>
      <c r="DP100" s="18" t="str">
        <f t="shared" si="310"/>
        <v xml:space="preserve"> </v>
      </c>
      <c r="DQ100" s="23">
        <v>163575.66</v>
      </c>
      <c r="DR100" s="23">
        <v>0</v>
      </c>
      <c r="DS100" s="23"/>
      <c r="DT100" s="18" t="str">
        <f t="shared" si="415"/>
        <v xml:space="preserve"> </v>
      </c>
      <c r="DU100" s="18" t="str">
        <f t="shared" si="432"/>
        <v xml:space="preserve"> </v>
      </c>
    </row>
    <row r="101" spans="1:125" s="38" customFormat="1" ht="32.1" customHeight="1" x14ac:dyDescent="0.25">
      <c r="A101" s="12"/>
      <c r="B101" s="4" t="s">
        <v>136</v>
      </c>
      <c r="C101" s="20">
        <v>36463532.25</v>
      </c>
      <c r="D101" s="20">
        <v>16035886.820000002</v>
      </c>
      <c r="E101" s="20">
        <v>14734153.91</v>
      </c>
      <c r="F101" s="16">
        <f t="shared" si="311"/>
        <v>0.4397787551149821</v>
      </c>
      <c r="G101" s="16">
        <f t="shared" si="271"/>
        <v>1.0883479918800443</v>
      </c>
      <c r="H101" s="15">
        <v>33853310</v>
      </c>
      <c r="I101" s="29">
        <v>14666737.709999999</v>
      </c>
      <c r="J101" s="15">
        <v>13739407.9</v>
      </c>
      <c r="K101" s="16">
        <f t="shared" si="440"/>
        <v>0.43324383081004486</v>
      </c>
      <c r="L101" s="16">
        <f t="shared" si="273"/>
        <v>1.0674941610838993</v>
      </c>
      <c r="M101" s="15">
        <v>26528850</v>
      </c>
      <c r="N101" s="15">
        <v>12610046.16</v>
      </c>
      <c r="O101" s="15">
        <v>11522015.899999999</v>
      </c>
      <c r="P101" s="16">
        <f t="shared" si="441"/>
        <v>0.47533331297813514</v>
      </c>
      <c r="Q101" s="16">
        <f t="shared" si="275"/>
        <v>1.0944305466546007</v>
      </c>
      <c r="R101" s="15">
        <v>1389160</v>
      </c>
      <c r="S101" s="15">
        <v>757011.31</v>
      </c>
      <c r="T101" s="15">
        <v>719408.03</v>
      </c>
      <c r="U101" s="16">
        <f t="shared" si="442"/>
        <v>0.54494177056638549</v>
      </c>
      <c r="V101" s="16">
        <f t="shared" si="277"/>
        <v>1.0522697529522989</v>
      </c>
      <c r="W101" s="15">
        <v>66300</v>
      </c>
      <c r="X101" s="15">
        <v>76036.959999999992</v>
      </c>
      <c r="Y101" s="15">
        <v>32563.8</v>
      </c>
      <c r="Z101" s="16">
        <f t="shared" si="443"/>
        <v>1.1468621417797886</v>
      </c>
      <c r="AA101" s="16" t="str">
        <f t="shared" si="279"/>
        <v>св.200</v>
      </c>
      <c r="AB101" s="15">
        <v>679000</v>
      </c>
      <c r="AC101" s="15">
        <v>72299.710000000006</v>
      </c>
      <c r="AD101" s="15">
        <v>77121.429999999993</v>
      </c>
      <c r="AE101" s="16">
        <f t="shared" si="444"/>
        <v>0.10647969072164949</v>
      </c>
      <c r="AF101" s="16">
        <f t="shared" si="281"/>
        <v>0.93747885639568684</v>
      </c>
      <c r="AG101" s="15">
        <v>5190000</v>
      </c>
      <c r="AH101" s="15">
        <v>1151343.5699999998</v>
      </c>
      <c r="AI101" s="15">
        <v>1388298.74</v>
      </c>
      <c r="AJ101" s="16">
        <f t="shared" si="445"/>
        <v>0.22183883815028899</v>
      </c>
      <c r="AK101" s="16">
        <f t="shared" si="283"/>
        <v>0.82931975433471894</v>
      </c>
      <c r="AL101" s="15">
        <v>0</v>
      </c>
      <c r="AM101" s="15">
        <v>0</v>
      </c>
      <c r="AN101" s="15">
        <v>0</v>
      </c>
      <c r="AO101" s="16" t="str">
        <f t="shared" si="431"/>
        <v xml:space="preserve"> </v>
      </c>
      <c r="AP101" s="16" t="str">
        <f t="shared" si="284"/>
        <v xml:space="preserve"> </v>
      </c>
      <c r="AQ101" s="15">
        <v>2610222.25</v>
      </c>
      <c r="AR101" s="15">
        <v>1369149.11</v>
      </c>
      <c r="AS101" s="15">
        <v>994746.01</v>
      </c>
      <c r="AT101" s="16">
        <f t="shared" si="446"/>
        <v>0.5245335373261798</v>
      </c>
      <c r="AU101" s="16">
        <f t="shared" si="286"/>
        <v>1.3763805999081113</v>
      </c>
      <c r="AV101" s="15">
        <v>300000</v>
      </c>
      <c r="AW101" s="15">
        <v>82905.97</v>
      </c>
      <c r="AX101" s="15">
        <v>54667.66</v>
      </c>
      <c r="AY101" s="16">
        <f t="shared" si="447"/>
        <v>0.27635323333333334</v>
      </c>
      <c r="AZ101" s="16">
        <f t="shared" si="288"/>
        <v>1.5165450652177173</v>
      </c>
      <c r="BA101" s="15">
        <v>153846.04</v>
      </c>
      <c r="BB101" s="15">
        <v>100469.06999999999</v>
      </c>
      <c r="BC101" s="15">
        <v>36789.49</v>
      </c>
      <c r="BD101" s="16">
        <f t="shared" si="289"/>
        <v>0.65304943825658424</v>
      </c>
      <c r="BE101" s="16" t="str">
        <f t="shared" si="290"/>
        <v>св.200</v>
      </c>
      <c r="BF101" s="15">
        <v>595000</v>
      </c>
      <c r="BG101" s="15">
        <v>227731.65</v>
      </c>
      <c r="BH101" s="15">
        <v>291327.98</v>
      </c>
      <c r="BI101" s="16">
        <f t="shared" si="448"/>
        <v>0.38274226890756302</v>
      </c>
      <c r="BJ101" s="16">
        <f t="shared" si="292"/>
        <v>0.78170194980928376</v>
      </c>
      <c r="BK101" s="15">
        <v>540000</v>
      </c>
      <c r="BL101" s="15">
        <v>224588.65</v>
      </c>
      <c r="BM101" s="15">
        <v>224588.65</v>
      </c>
      <c r="BN101" s="16">
        <f t="shared" si="417"/>
        <v>0.41590490740740738</v>
      </c>
      <c r="BO101" s="16">
        <f t="shared" si="294"/>
        <v>1</v>
      </c>
      <c r="BP101" s="15">
        <v>250000</v>
      </c>
      <c r="BQ101" s="15">
        <v>110523.17</v>
      </c>
      <c r="BR101" s="15">
        <v>98444.31</v>
      </c>
      <c r="BS101" s="16">
        <f t="shared" si="449"/>
        <v>0.44209268000000002</v>
      </c>
      <c r="BT101" s="16">
        <f t="shared" si="296"/>
        <v>1.1226973910427125</v>
      </c>
      <c r="BU101" s="15">
        <v>651779.63</v>
      </c>
      <c r="BV101" s="15">
        <v>292404.04000000004</v>
      </c>
      <c r="BW101" s="15">
        <v>228822.04</v>
      </c>
      <c r="BX101" s="16">
        <f t="shared" si="433"/>
        <v>0.44862408479994997</v>
      </c>
      <c r="BY101" s="16">
        <f t="shared" si="298"/>
        <v>1.2778665901239235</v>
      </c>
      <c r="BZ101" s="15">
        <v>0</v>
      </c>
      <c r="CA101" s="15">
        <v>219500</v>
      </c>
      <c r="CB101" s="15">
        <v>0</v>
      </c>
      <c r="CC101" s="16" t="str">
        <f t="shared" si="369"/>
        <v xml:space="preserve"> </v>
      </c>
      <c r="CD101" s="16" t="str">
        <f t="shared" si="299"/>
        <v xml:space="preserve"> </v>
      </c>
      <c r="CE101" s="20">
        <v>50000</v>
      </c>
      <c r="CF101" s="20">
        <v>4589.51</v>
      </c>
      <c r="CG101" s="20">
        <v>4960.3900000000003</v>
      </c>
      <c r="CH101" s="16">
        <f t="shared" si="300"/>
        <v>9.1790200000000002E-2</v>
      </c>
      <c r="CI101" s="16">
        <f t="shared" si="314"/>
        <v>0.92523168541183254</v>
      </c>
      <c r="CJ101" s="15">
        <v>50000</v>
      </c>
      <c r="CK101" s="15">
        <v>4589.51</v>
      </c>
      <c r="CL101" s="15">
        <v>4960.3900000000003</v>
      </c>
      <c r="CM101" s="16">
        <f t="shared" si="301"/>
        <v>9.1790200000000002E-2</v>
      </c>
      <c r="CN101" s="16">
        <f t="shared" si="315"/>
        <v>0.92523168541183254</v>
      </c>
      <c r="CO101" s="15">
        <v>0</v>
      </c>
      <c r="CP101" s="15">
        <v>0</v>
      </c>
      <c r="CQ101" s="15">
        <v>0</v>
      </c>
      <c r="CR101" s="16" t="str">
        <f t="shared" si="302"/>
        <v xml:space="preserve"> </v>
      </c>
      <c r="CS101" s="16" t="str">
        <f t="shared" si="303"/>
        <v xml:space="preserve"> </v>
      </c>
      <c r="CT101" s="15">
        <v>10000</v>
      </c>
      <c r="CU101" s="15">
        <v>0</v>
      </c>
      <c r="CV101" s="15">
        <v>2718.54</v>
      </c>
      <c r="CW101" s="30" t="str">
        <f t="shared" si="316"/>
        <v xml:space="preserve"> </v>
      </c>
      <c r="CX101" s="30">
        <f t="shared" si="317"/>
        <v>0</v>
      </c>
      <c r="CY101" s="15">
        <v>0</v>
      </c>
      <c r="CZ101" s="15">
        <v>0</v>
      </c>
      <c r="DA101" s="15">
        <v>0</v>
      </c>
      <c r="DB101" s="16" t="str">
        <f t="shared" si="450"/>
        <v xml:space="preserve"> </v>
      </c>
      <c r="DC101" s="16" t="str">
        <f t="shared" si="305"/>
        <v xml:space="preserve"> </v>
      </c>
      <c r="DD101" s="15">
        <v>0</v>
      </c>
      <c r="DE101" s="15">
        <v>2460.1</v>
      </c>
      <c r="DF101" s="15">
        <v>0</v>
      </c>
      <c r="DG101" s="16" t="str">
        <f t="shared" si="451"/>
        <v xml:space="preserve"> </v>
      </c>
      <c r="DH101" s="16" t="str">
        <f t="shared" si="307"/>
        <v xml:space="preserve"> </v>
      </c>
      <c r="DI101" s="15">
        <v>0</v>
      </c>
      <c r="DJ101" s="15">
        <v>19800</v>
      </c>
      <c r="DK101" s="16"/>
      <c r="DL101" s="15">
        <f>SUM(DL102:DL107)</f>
        <v>0</v>
      </c>
      <c r="DM101" s="15">
        <v>59592.25</v>
      </c>
      <c r="DN101" s="15">
        <v>1157.95</v>
      </c>
      <c r="DO101" s="16" t="str">
        <f t="shared" si="452"/>
        <v xml:space="preserve"> </v>
      </c>
      <c r="DP101" s="16" t="str">
        <f t="shared" ref="DP101:DP103" si="458">IF(DM101=0," ",IF(DM101/DN101*100&gt;200,"св.200",DM101/DN101))</f>
        <v>св.200</v>
      </c>
      <c r="DQ101" s="15">
        <f>DQ102+DQ107</f>
        <v>59596.58</v>
      </c>
      <c r="DR101" s="15">
        <f>DR102+DR107</f>
        <v>44384.7</v>
      </c>
      <c r="DS101" s="15">
        <v>31469</v>
      </c>
      <c r="DT101" s="16">
        <f t="shared" si="415"/>
        <v>0.74475246733956879</v>
      </c>
      <c r="DU101" s="16"/>
    </row>
    <row r="102" spans="1:125" s="39" customFormat="1" ht="15.75" customHeight="1" outlineLevel="1" x14ac:dyDescent="0.25">
      <c r="A102" s="11">
        <v>81</v>
      </c>
      <c r="B102" s="5" t="s">
        <v>6</v>
      </c>
      <c r="C102" s="17">
        <v>29640635.829999998</v>
      </c>
      <c r="D102" s="17">
        <v>14166535.65</v>
      </c>
      <c r="E102" s="17">
        <v>12480894.630000001</v>
      </c>
      <c r="F102" s="18">
        <f t="shared" ref="F102:F133" si="459">IF(D102&lt;=0," ",IF(D102/C102*100&gt;200,"СВ.200",D102/C102))</f>
        <v>0.47794304181766945</v>
      </c>
      <c r="G102" s="18">
        <f t="shared" si="271"/>
        <v>1.1350577077983071</v>
      </c>
      <c r="H102" s="10">
        <v>28159160</v>
      </c>
      <c r="I102" s="14">
        <v>13331497.670000002</v>
      </c>
      <c r="J102" s="10">
        <v>11965378.630000001</v>
      </c>
      <c r="K102" s="18">
        <f t="shared" si="440"/>
        <v>0.47343378389128093</v>
      </c>
      <c r="L102" s="18">
        <f t="shared" si="273"/>
        <v>1.1141726544762087</v>
      </c>
      <c r="M102" s="23">
        <v>25128000</v>
      </c>
      <c r="N102" s="23">
        <v>12135345.550000001</v>
      </c>
      <c r="O102" s="23">
        <v>10833466.57</v>
      </c>
      <c r="P102" s="18">
        <f t="shared" si="441"/>
        <v>0.48294116324418979</v>
      </c>
      <c r="Q102" s="18">
        <f t="shared" si="275"/>
        <v>1.1201719663404104</v>
      </c>
      <c r="R102" s="23">
        <v>1389160</v>
      </c>
      <c r="S102" s="23">
        <v>757011.31</v>
      </c>
      <c r="T102" s="23">
        <v>719408.03</v>
      </c>
      <c r="U102" s="18">
        <f t="shared" si="442"/>
        <v>0.54494177056638549</v>
      </c>
      <c r="V102" s="18">
        <f t="shared" si="277"/>
        <v>1.0522697529522989</v>
      </c>
      <c r="W102" s="23">
        <v>0</v>
      </c>
      <c r="X102" s="23">
        <v>0</v>
      </c>
      <c r="Y102" s="23"/>
      <c r="Z102" s="18" t="str">
        <f t="shared" si="443"/>
        <v xml:space="preserve"> </v>
      </c>
      <c r="AA102" s="18" t="str">
        <f t="shared" si="279"/>
        <v xml:space="preserve"> </v>
      </c>
      <c r="AB102" s="23">
        <v>450000</v>
      </c>
      <c r="AC102" s="23">
        <v>26724.97</v>
      </c>
      <c r="AD102" s="23">
        <v>46343.15</v>
      </c>
      <c r="AE102" s="18">
        <f t="shared" si="444"/>
        <v>5.9388822222222228E-2</v>
      </c>
      <c r="AF102" s="18">
        <f t="shared" si="281"/>
        <v>0.57667573309108255</v>
      </c>
      <c r="AG102" s="23">
        <v>1192000</v>
      </c>
      <c r="AH102" s="23">
        <v>412415.84</v>
      </c>
      <c r="AI102" s="23">
        <v>366160.88</v>
      </c>
      <c r="AJ102" s="18">
        <f t="shared" si="445"/>
        <v>0.34598644295302017</v>
      </c>
      <c r="AK102" s="18">
        <f t="shared" si="283"/>
        <v>1.1263241447311356</v>
      </c>
      <c r="AL102" s="23">
        <v>0</v>
      </c>
      <c r="AM102" s="23">
        <v>0</v>
      </c>
      <c r="AN102" s="23"/>
      <c r="AO102" s="18" t="str">
        <f t="shared" si="431"/>
        <v xml:space="preserve"> </v>
      </c>
      <c r="AP102" s="18" t="str">
        <f t="shared" si="284"/>
        <v xml:space="preserve"> </v>
      </c>
      <c r="AQ102" s="6">
        <v>1481475.83</v>
      </c>
      <c r="AR102" s="6">
        <v>835037.98</v>
      </c>
      <c r="AS102" s="6">
        <v>515516</v>
      </c>
      <c r="AT102" s="18">
        <f t="shared" si="446"/>
        <v>0.56365278669446806</v>
      </c>
      <c r="AU102" s="18">
        <f t="shared" si="286"/>
        <v>1.6198100155960242</v>
      </c>
      <c r="AV102" s="23">
        <v>300000</v>
      </c>
      <c r="AW102" s="23">
        <v>82905.97</v>
      </c>
      <c r="AX102" s="23">
        <v>54667.66</v>
      </c>
      <c r="AY102" s="18">
        <f t="shared" si="447"/>
        <v>0.27635323333333334</v>
      </c>
      <c r="AZ102" s="18">
        <f t="shared" si="288"/>
        <v>1.5165450652177173</v>
      </c>
      <c r="BA102" s="23">
        <v>0</v>
      </c>
      <c r="BB102" s="23">
        <v>0</v>
      </c>
      <c r="BC102" s="23"/>
      <c r="BD102" s="18" t="str">
        <f t="shared" si="289"/>
        <v xml:space="preserve"> </v>
      </c>
      <c r="BE102" s="18" t="str">
        <f t="shared" si="290"/>
        <v xml:space="preserve"> </v>
      </c>
      <c r="BF102" s="23">
        <v>0</v>
      </c>
      <c r="BG102" s="23">
        <v>0</v>
      </c>
      <c r="BH102" s="23"/>
      <c r="BI102" s="18" t="str">
        <f t="shared" si="448"/>
        <v xml:space="preserve"> </v>
      </c>
      <c r="BJ102" s="18" t="str">
        <f t="shared" si="292"/>
        <v xml:space="preserve"> </v>
      </c>
      <c r="BK102" s="23">
        <v>540000</v>
      </c>
      <c r="BL102" s="23">
        <v>224588.65</v>
      </c>
      <c r="BM102" s="23">
        <v>224588.65</v>
      </c>
      <c r="BN102" s="18">
        <f t="shared" si="417"/>
        <v>0.41590490740740738</v>
      </c>
      <c r="BO102" s="18">
        <f t="shared" si="294"/>
        <v>1</v>
      </c>
      <c r="BP102" s="23">
        <v>250000</v>
      </c>
      <c r="BQ102" s="23">
        <v>110523.17</v>
      </c>
      <c r="BR102" s="23">
        <v>98444.31</v>
      </c>
      <c r="BS102" s="18">
        <f t="shared" si="449"/>
        <v>0.44209268000000002</v>
      </c>
      <c r="BT102" s="18">
        <f t="shared" si="296"/>
        <v>1.1226973910427125</v>
      </c>
      <c r="BU102" s="23">
        <v>300000</v>
      </c>
      <c r="BV102" s="23">
        <v>115095</v>
      </c>
      <c r="BW102" s="23">
        <v>97510</v>
      </c>
      <c r="BX102" s="18">
        <f t="shared" ref="BX102:BX106" si="460">IF(BV102&lt;=0," ",IF(BU102&lt;=0," ",IF(BV102/BU102*100&gt;200,"СВ.200",BV102/BU102)))</f>
        <v>0.38364999999999999</v>
      </c>
      <c r="BY102" s="18">
        <f t="shared" ref="BY102:BY106" si="461">IF(BW102=0," ",IF(BV102/BW102*100&gt;200,"св.200",BV102/BW102))</f>
        <v>1.1803404778997026</v>
      </c>
      <c r="BZ102" s="23">
        <v>0</v>
      </c>
      <c r="CA102" s="23">
        <v>219500</v>
      </c>
      <c r="CB102" s="23"/>
      <c r="CC102" s="18" t="str">
        <f t="shared" si="369"/>
        <v xml:space="preserve"> </v>
      </c>
      <c r="CD102" s="18" t="str">
        <f t="shared" si="299"/>
        <v xml:space="preserve"> </v>
      </c>
      <c r="CE102" s="17">
        <v>50000</v>
      </c>
      <c r="CF102" s="17">
        <v>4589.51</v>
      </c>
      <c r="CG102" s="17">
        <v>4960.3900000000003</v>
      </c>
      <c r="CH102" s="18">
        <f t="shared" si="300"/>
        <v>9.1790200000000002E-2</v>
      </c>
      <c r="CI102" s="18">
        <f t="shared" si="314"/>
        <v>0.92523168541183254</v>
      </c>
      <c r="CJ102" s="23">
        <v>50000</v>
      </c>
      <c r="CK102" s="23">
        <v>4589.51</v>
      </c>
      <c r="CL102" s="23">
        <v>4960.3900000000003</v>
      </c>
      <c r="CM102" s="18">
        <f t="shared" si="301"/>
        <v>9.1790200000000002E-2</v>
      </c>
      <c r="CN102" s="18">
        <f t="shared" si="315"/>
        <v>0.92523168541183254</v>
      </c>
      <c r="CO102" s="23">
        <v>0</v>
      </c>
      <c r="CP102" s="23">
        <v>0</v>
      </c>
      <c r="CQ102" s="23"/>
      <c r="CR102" s="18" t="str">
        <f t="shared" si="302"/>
        <v xml:space="preserve"> </v>
      </c>
      <c r="CS102" s="18" t="str">
        <f t="shared" si="303"/>
        <v xml:space="preserve"> </v>
      </c>
      <c r="CT102" s="23">
        <v>10000</v>
      </c>
      <c r="CU102" s="23">
        <v>0</v>
      </c>
      <c r="CV102" s="23">
        <v>2718.54</v>
      </c>
      <c r="CW102" s="18" t="str">
        <f t="shared" si="316"/>
        <v xml:space="preserve"> </v>
      </c>
      <c r="CX102" s="18">
        <f t="shared" si="317"/>
        <v>0</v>
      </c>
      <c r="CY102" s="23">
        <v>0</v>
      </c>
      <c r="CZ102" s="23">
        <v>0</v>
      </c>
      <c r="DA102" s="23"/>
      <c r="DB102" s="18" t="str">
        <f t="shared" si="450"/>
        <v xml:space="preserve"> </v>
      </c>
      <c r="DC102" s="18" t="str">
        <f t="shared" si="305"/>
        <v xml:space="preserve"> </v>
      </c>
      <c r="DD102" s="23">
        <v>0</v>
      </c>
      <c r="DE102" s="23">
        <v>2460.1</v>
      </c>
      <c r="DF102" s="23"/>
      <c r="DG102" s="18" t="str">
        <f t="shared" si="451"/>
        <v xml:space="preserve"> </v>
      </c>
      <c r="DH102" s="18" t="str">
        <f t="shared" si="307"/>
        <v xml:space="preserve"> </v>
      </c>
      <c r="DI102" s="23">
        <v>0</v>
      </c>
      <c r="DJ102" s="23"/>
      <c r="DK102" s="18" t="str">
        <f t="shared" si="457"/>
        <v xml:space="preserve"> </v>
      </c>
      <c r="DL102" s="23"/>
      <c r="DM102" s="23">
        <v>52083.48</v>
      </c>
      <c r="DN102" s="23">
        <v>1157.45</v>
      </c>
      <c r="DO102" s="18" t="str">
        <f t="shared" si="452"/>
        <v xml:space="preserve"> </v>
      </c>
      <c r="DP102" s="18" t="str">
        <f t="shared" si="458"/>
        <v>св.200</v>
      </c>
      <c r="DQ102" s="23">
        <v>31475.83</v>
      </c>
      <c r="DR102" s="23">
        <v>23292.1</v>
      </c>
      <c r="DS102" s="23">
        <v>31469</v>
      </c>
      <c r="DT102" s="18">
        <f t="shared" si="415"/>
        <v>0.73999954886018882</v>
      </c>
      <c r="DU102" s="18"/>
    </row>
    <row r="103" spans="1:125" s="39" customFormat="1" ht="15.75" customHeight="1" outlineLevel="1" x14ac:dyDescent="0.25">
      <c r="A103" s="11">
        <f>A102+1</f>
        <v>82</v>
      </c>
      <c r="B103" s="5" t="s">
        <v>11</v>
      </c>
      <c r="C103" s="17">
        <v>1565450</v>
      </c>
      <c r="D103" s="17">
        <v>513355.99</v>
      </c>
      <c r="E103" s="17">
        <v>639386.19999999995</v>
      </c>
      <c r="F103" s="18">
        <f t="shared" si="459"/>
        <v>0.3279287042064582</v>
      </c>
      <c r="G103" s="18">
        <f t="shared" si="271"/>
        <v>0.80288875487146893</v>
      </c>
      <c r="H103" s="10">
        <v>870450</v>
      </c>
      <c r="I103" s="14">
        <v>182303.2</v>
      </c>
      <c r="J103" s="10">
        <v>312436.15000000002</v>
      </c>
      <c r="K103" s="18">
        <f t="shared" si="440"/>
        <v>0.20943557929806422</v>
      </c>
      <c r="L103" s="18">
        <f t="shared" si="273"/>
        <v>0.58348945856617418</v>
      </c>
      <c r="M103" s="23">
        <v>435450</v>
      </c>
      <c r="N103" s="23">
        <v>63279.94</v>
      </c>
      <c r="O103" s="23">
        <v>177069.26</v>
      </c>
      <c r="P103" s="18">
        <f>IF(N103&lt;=0," ",IF(M103&lt;=0," ",IF(N103/M103*100&gt;200,"СВ.200",N103/M103)))</f>
        <v>0.14532079458031921</v>
      </c>
      <c r="Q103" s="18">
        <f t="shared" si="275"/>
        <v>0.35737394508792775</v>
      </c>
      <c r="R103" s="23">
        <v>0</v>
      </c>
      <c r="S103" s="23">
        <v>0</v>
      </c>
      <c r="T103" s="23"/>
      <c r="U103" s="18" t="str">
        <f t="shared" si="442"/>
        <v xml:space="preserve"> </v>
      </c>
      <c r="V103" s="18" t="str">
        <f t="shared" ref="V103:V107" si="462">IF(S103=0," ",IF(S103/T103*100&gt;200,"св.200",S103/T103))</f>
        <v xml:space="preserve"> </v>
      </c>
      <c r="W103" s="23">
        <v>0</v>
      </c>
      <c r="X103" s="23">
        <v>0</v>
      </c>
      <c r="Y103" s="23"/>
      <c r="Z103" s="18" t="str">
        <f t="shared" si="443"/>
        <v xml:space="preserve"> </v>
      </c>
      <c r="AA103" s="18" t="str">
        <f t="shared" si="279"/>
        <v xml:space="preserve"> </v>
      </c>
      <c r="AB103" s="23">
        <v>60000</v>
      </c>
      <c r="AC103" s="23">
        <v>24981.15</v>
      </c>
      <c r="AD103" s="23">
        <v>5622.32</v>
      </c>
      <c r="AE103" s="18">
        <f t="shared" si="444"/>
        <v>0.41635250000000001</v>
      </c>
      <c r="AF103" s="18" t="str">
        <f t="shared" si="281"/>
        <v>св.200</v>
      </c>
      <c r="AG103" s="23">
        <v>375000</v>
      </c>
      <c r="AH103" s="23">
        <v>94042.11</v>
      </c>
      <c r="AI103" s="23">
        <v>129744.57</v>
      </c>
      <c r="AJ103" s="18">
        <f t="shared" si="445"/>
        <v>0.25077896</v>
      </c>
      <c r="AK103" s="18">
        <f t="shared" si="283"/>
        <v>0.72482501579834901</v>
      </c>
      <c r="AL103" s="23">
        <v>0</v>
      </c>
      <c r="AM103" s="23">
        <v>0</v>
      </c>
      <c r="AN103" s="23"/>
      <c r="AO103" s="18" t="str">
        <f t="shared" si="431"/>
        <v xml:space="preserve"> </v>
      </c>
      <c r="AP103" s="18" t="str">
        <f t="shared" si="284"/>
        <v xml:space="preserve"> </v>
      </c>
      <c r="AQ103" s="6">
        <v>695000</v>
      </c>
      <c r="AR103" s="6">
        <v>331052.78999999998</v>
      </c>
      <c r="AS103" s="6">
        <v>326950.05</v>
      </c>
      <c r="AT103" s="18">
        <f t="shared" si="446"/>
        <v>0.47633494964028772</v>
      </c>
      <c r="AU103" s="18">
        <f t="shared" si="286"/>
        <v>1.0125485223201525</v>
      </c>
      <c r="AV103" s="23">
        <v>0</v>
      </c>
      <c r="AW103" s="23">
        <v>0</v>
      </c>
      <c r="AX103" s="23"/>
      <c r="AY103" s="18" t="str">
        <f t="shared" si="447"/>
        <v xml:space="preserve"> </v>
      </c>
      <c r="AZ103" s="18" t="str">
        <f t="shared" si="288"/>
        <v xml:space="preserve"> </v>
      </c>
      <c r="BA103" s="23">
        <v>0</v>
      </c>
      <c r="BB103" s="23">
        <v>0</v>
      </c>
      <c r="BC103" s="23"/>
      <c r="BD103" s="18" t="str">
        <f t="shared" si="289"/>
        <v xml:space="preserve"> </v>
      </c>
      <c r="BE103" s="18" t="str">
        <f t="shared" si="290"/>
        <v xml:space="preserve"> </v>
      </c>
      <c r="BF103" s="23">
        <v>595000</v>
      </c>
      <c r="BG103" s="23">
        <v>227731.65</v>
      </c>
      <c r="BH103" s="23">
        <v>291327.98</v>
      </c>
      <c r="BI103" s="18">
        <f t="shared" si="448"/>
        <v>0.38274226890756302</v>
      </c>
      <c r="BJ103" s="18">
        <f t="shared" si="292"/>
        <v>0.78170194980928376</v>
      </c>
      <c r="BK103" s="23">
        <v>0</v>
      </c>
      <c r="BL103" s="23">
        <v>0</v>
      </c>
      <c r="BM103" s="23"/>
      <c r="BN103" s="18" t="str">
        <f t="shared" si="417"/>
        <v xml:space="preserve"> </v>
      </c>
      <c r="BO103" s="18" t="str">
        <f t="shared" si="294"/>
        <v xml:space="preserve"> </v>
      </c>
      <c r="BP103" s="23">
        <v>0</v>
      </c>
      <c r="BQ103" s="23">
        <v>0</v>
      </c>
      <c r="BR103" s="23"/>
      <c r="BS103" s="18" t="str">
        <f t="shared" si="449"/>
        <v xml:space="preserve"> </v>
      </c>
      <c r="BT103" s="18" t="str">
        <f t="shared" si="296"/>
        <v xml:space="preserve"> </v>
      </c>
      <c r="BU103" s="23">
        <v>100000</v>
      </c>
      <c r="BV103" s="23">
        <v>103321.14</v>
      </c>
      <c r="BW103" s="23">
        <v>35622.07</v>
      </c>
      <c r="BX103" s="18">
        <f t="shared" si="460"/>
        <v>1.0332113999999999</v>
      </c>
      <c r="BY103" s="18" t="str">
        <f t="shared" si="461"/>
        <v>св.200</v>
      </c>
      <c r="BZ103" s="23">
        <v>0</v>
      </c>
      <c r="CA103" s="23">
        <v>0</v>
      </c>
      <c r="CB103" s="23"/>
      <c r="CC103" s="18" t="str">
        <f t="shared" si="369"/>
        <v xml:space="preserve"> </v>
      </c>
      <c r="CD103" s="18" t="str">
        <f t="shared" si="299"/>
        <v xml:space="preserve"> </v>
      </c>
      <c r="CE103" s="17">
        <v>0</v>
      </c>
      <c r="CF103" s="17">
        <v>0</v>
      </c>
      <c r="CG103" s="17">
        <v>0</v>
      </c>
      <c r="CH103" s="18" t="str">
        <f t="shared" si="300"/>
        <v xml:space="preserve"> </v>
      </c>
      <c r="CI103" s="18" t="str">
        <f t="shared" si="314"/>
        <v xml:space="preserve"> </v>
      </c>
      <c r="CJ103" s="23">
        <v>0</v>
      </c>
      <c r="CK103" s="23">
        <v>0</v>
      </c>
      <c r="CL103" s="23"/>
      <c r="CM103" s="18" t="str">
        <f t="shared" si="301"/>
        <v xml:space="preserve"> </v>
      </c>
      <c r="CN103" s="18" t="str">
        <f t="shared" si="315"/>
        <v xml:space="preserve"> </v>
      </c>
      <c r="CO103" s="23">
        <v>0</v>
      </c>
      <c r="CP103" s="23">
        <v>0</v>
      </c>
      <c r="CQ103" s="23"/>
      <c r="CR103" s="18" t="str">
        <f t="shared" si="302"/>
        <v xml:space="preserve"> </v>
      </c>
      <c r="CS103" s="18" t="str">
        <f t="shared" si="303"/>
        <v xml:space="preserve"> </v>
      </c>
      <c r="CT103" s="23">
        <v>0</v>
      </c>
      <c r="CU103" s="23">
        <v>0</v>
      </c>
      <c r="CV103" s="23"/>
      <c r="CW103" s="18" t="str">
        <f t="shared" si="316"/>
        <v xml:space="preserve"> </v>
      </c>
      <c r="CX103" s="18" t="str">
        <f t="shared" si="317"/>
        <v xml:space="preserve"> </v>
      </c>
      <c r="CY103" s="23">
        <v>0</v>
      </c>
      <c r="CZ103" s="23">
        <v>0</v>
      </c>
      <c r="DA103" s="23"/>
      <c r="DB103" s="18" t="str">
        <f t="shared" si="450"/>
        <v xml:space="preserve"> </v>
      </c>
      <c r="DC103" s="18" t="str">
        <f t="shared" si="305"/>
        <v xml:space="preserve"> </v>
      </c>
      <c r="DD103" s="23">
        <v>0</v>
      </c>
      <c r="DE103" s="23">
        <v>0</v>
      </c>
      <c r="DF103" s="23"/>
      <c r="DG103" s="18" t="str">
        <f t="shared" si="451"/>
        <v xml:space="preserve"> </v>
      </c>
      <c r="DH103" s="18" t="str">
        <f t="shared" si="307"/>
        <v xml:space="preserve"> </v>
      </c>
      <c r="DI103" s="23">
        <v>0</v>
      </c>
      <c r="DJ103" s="23"/>
      <c r="DK103" s="18" t="str">
        <f t="shared" si="457"/>
        <v xml:space="preserve"> </v>
      </c>
      <c r="DL103" s="23"/>
      <c r="DM103" s="23">
        <v>0</v>
      </c>
      <c r="DN103" s="23"/>
      <c r="DO103" s="18" t="str">
        <f t="shared" si="452"/>
        <v xml:space="preserve"> </v>
      </c>
      <c r="DP103" s="18" t="str">
        <f t="shared" si="458"/>
        <v xml:space="preserve"> </v>
      </c>
      <c r="DQ103" s="23"/>
      <c r="DR103" s="23"/>
      <c r="DS103" s="23"/>
      <c r="DT103" s="18" t="str">
        <f t="shared" si="415"/>
        <v xml:space="preserve"> </v>
      </c>
      <c r="DU103" s="18" t="str">
        <f t="shared" ref="DU103" si="463">IF(DR103=0," ",IF(DR103/DS103*100&gt;200,"св.200",DR103/DS103))</f>
        <v xml:space="preserve"> </v>
      </c>
    </row>
    <row r="104" spans="1:125" s="39" customFormat="1" ht="15.75" customHeight="1" outlineLevel="1" x14ac:dyDescent="0.25">
      <c r="A104" s="11">
        <f t="shared" ref="A104:A107" si="464">A103+1</f>
        <v>83</v>
      </c>
      <c r="B104" s="5" t="s">
        <v>69</v>
      </c>
      <c r="C104" s="17">
        <v>1789525.67</v>
      </c>
      <c r="D104" s="17">
        <v>576670.23</v>
      </c>
      <c r="E104" s="17">
        <v>565346.27</v>
      </c>
      <c r="F104" s="18">
        <f t="shared" si="459"/>
        <v>0.32224753166016334</v>
      </c>
      <c r="G104" s="18">
        <f t="shared" si="271"/>
        <v>1.0200301312680455</v>
      </c>
      <c r="H104" s="10">
        <v>1644000</v>
      </c>
      <c r="I104" s="14">
        <v>525929.43999999994</v>
      </c>
      <c r="J104" s="10">
        <v>486105.29</v>
      </c>
      <c r="K104" s="18">
        <f t="shared" si="440"/>
        <v>0.31990841849148416</v>
      </c>
      <c r="L104" s="18">
        <f t="shared" si="273"/>
        <v>1.0819249467538194</v>
      </c>
      <c r="M104" s="23">
        <v>356000</v>
      </c>
      <c r="N104" s="23">
        <v>118056.33</v>
      </c>
      <c r="O104" s="23">
        <v>151405.10999999999</v>
      </c>
      <c r="P104" s="18">
        <f>IF(N104&lt;=0," ",IF(M104&lt;=0," ",IF(N104/M104*100&gt;200,"СВ.200",N104/M104)))</f>
        <v>0.33161890449438203</v>
      </c>
      <c r="Q104" s="18">
        <f t="shared" si="275"/>
        <v>0.77973808149540003</v>
      </c>
      <c r="R104" s="23">
        <v>0</v>
      </c>
      <c r="S104" s="23">
        <v>0</v>
      </c>
      <c r="T104" s="23"/>
      <c r="U104" s="18" t="str">
        <f t="shared" si="442"/>
        <v xml:space="preserve"> </v>
      </c>
      <c r="V104" s="18" t="str">
        <f t="shared" si="462"/>
        <v xml:space="preserve"> </v>
      </c>
      <c r="W104" s="23">
        <v>120000</v>
      </c>
      <c r="X104" s="23">
        <v>51021.57</v>
      </c>
      <c r="Y104" s="23">
        <v>14783.7</v>
      </c>
      <c r="Z104" s="18">
        <f t="shared" si="443"/>
        <v>0.42517975000000002</v>
      </c>
      <c r="AA104" s="18" t="str">
        <f t="shared" si="279"/>
        <v>св.200</v>
      </c>
      <c r="AB104" s="23">
        <v>57000</v>
      </c>
      <c r="AC104" s="23">
        <v>6093.43</v>
      </c>
      <c r="AD104" s="23">
        <v>4722.18</v>
      </c>
      <c r="AE104" s="18">
        <f t="shared" si="444"/>
        <v>0.10690228070175439</v>
      </c>
      <c r="AF104" s="18">
        <f t="shared" si="281"/>
        <v>1.2903849493242527</v>
      </c>
      <c r="AG104" s="23">
        <v>1111000</v>
      </c>
      <c r="AH104" s="23">
        <v>350758.11</v>
      </c>
      <c r="AI104" s="23">
        <v>315194.3</v>
      </c>
      <c r="AJ104" s="18">
        <f t="shared" si="445"/>
        <v>0.31571387038703869</v>
      </c>
      <c r="AK104" s="18">
        <f t="shared" si="283"/>
        <v>1.1128313868620086</v>
      </c>
      <c r="AL104" s="23">
        <v>0</v>
      </c>
      <c r="AM104" s="23">
        <v>0</v>
      </c>
      <c r="AN104" s="23"/>
      <c r="AO104" s="18" t="str">
        <f t="shared" si="431"/>
        <v xml:space="preserve"> </v>
      </c>
      <c r="AP104" s="18" t="str">
        <f t="shared" si="284"/>
        <v xml:space="preserve"> </v>
      </c>
      <c r="AQ104" s="6">
        <v>145525.67000000001</v>
      </c>
      <c r="AR104" s="6">
        <v>50740.79</v>
      </c>
      <c r="AS104" s="6">
        <v>79240.98</v>
      </c>
      <c r="AT104" s="18">
        <f t="shared" si="446"/>
        <v>0.34867243696593181</v>
      </c>
      <c r="AU104" s="18">
        <f t="shared" si="286"/>
        <v>0.6403352154402937</v>
      </c>
      <c r="AV104" s="23">
        <v>0</v>
      </c>
      <c r="AW104" s="23">
        <v>0</v>
      </c>
      <c r="AX104" s="23"/>
      <c r="AY104" s="18" t="str">
        <f t="shared" si="447"/>
        <v xml:space="preserve"> </v>
      </c>
      <c r="AZ104" s="18" t="str">
        <f t="shared" si="288"/>
        <v xml:space="preserve"> </v>
      </c>
      <c r="BA104" s="23">
        <v>17746.04</v>
      </c>
      <c r="BB104" s="23">
        <v>8898.5499999999993</v>
      </c>
      <c r="BC104" s="23">
        <v>6840.98</v>
      </c>
      <c r="BD104" s="18">
        <f t="shared" si="289"/>
        <v>0.50143863081566364</v>
      </c>
      <c r="BE104" s="18">
        <f t="shared" si="290"/>
        <v>1.3007712345307252</v>
      </c>
      <c r="BF104" s="23">
        <v>0</v>
      </c>
      <c r="BG104" s="23">
        <v>0</v>
      </c>
      <c r="BH104" s="23"/>
      <c r="BI104" s="18" t="str">
        <f t="shared" si="448"/>
        <v xml:space="preserve"> </v>
      </c>
      <c r="BJ104" s="18" t="str">
        <f t="shared" si="292"/>
        <v xml:space="preserve"> </v>
      </c>
      <c r="BK104" s="23">
        <v>0</v>
      </c>
      <c r="BL104" s="23">
        <v>0</v>
      </c>
      <c r="BM104" s="23"/>
      <c r="BN104" s="18" t="str">
        <f t="shared" si="417"/>
        <v xml:space="preserve"> </v>
      </c>
      <c r="BO104" s="18" t="str">
        <f t="shared" si="294"/>
        <v xml:space="preserve"> </v>
      </c>
      <c r="BP104" s="23">
        <v>0</v>
      </c>
      <c r="BQ104" s="23">
        <v>0</v>
      </c>
      <c r="BR104" s="23"/>
      <c r="BS104" s="18" t="str">
        <f t="shared" si="449"/>
        <v xml:space="preserve"> </v>
      </c>
      <c r="BT104" s="18" t="str">
        <f t="shared" si="296"/>
        <v xml:space="preserve"> </v>
      </c>
      <c r="BU104" s="23">
        <v>127779.63</v>
      </c>
      <c r="BV104" s="23">
        <v>37080</v>
      </c>
      <c r="BW104" s="23">
        <v>52600</v>
      </c>
      <c r="BX104" s="18">
        <f t="shared" si="460"/>
        <v>0.29018709789658959</v>
      </c>
      <c r="BY104" s="18">
        <f t="shared" si="461"/>
        <v>0.70494296577946769</v>
      </c>
      <c r="BZ104" s="23">
        <v>0</v>
      </c>
      <c r="CA104" s="23">
        <v>0</v>
      </c>
      <c r="CB104" s="23"/>
      <c r="CC104" s="18" t="str">
        <f t="shared" si="369"/>
        <v xml:space="preserve"> </v>
      </c>
      <c r="CD104" s="18" t="str">
        <f t="shared" si="299"/>
        <v xml:space="preserve"> </v>
      </c>
      <c r="CE104" s="17">
        <v>0</v>
      </c>
      <c r="CF104" s="17">
        <v>0</v>
      </c>
      <c r="CG104" s="17">
        <v>0</v>
      </c>
      <c r="CH104" s="18" t="str">
        <f t="shared" si="300"/>
        <v xml:space="preserve"> </v>
      </c>
      <c r="CI104" s="18" t="str">
        <f t="shared" si="314"/>
        <v xml:space="preserve"> </v>
      </c>
      <c r="CJ104" s="23">
        <v>0</v>
      </c>
      <c r="CK104" s="23">
        <v>0</v>
      </c>
      <c r="CL104" s="23"/>
      <c r="CM104" s="18" t="str">
        <f t="shared" si="301"/>
        <v xml:space="preserve"> </v>
      </c>
      <c r="CN104" s="18" t="str">
        <f t="shared" si="315"/>
        <v xml:space="preserve"> </v>
      </c>
      <c r="CO104" s="23">
        <v>0</v>
      </c>
      <c r="CP104" s="23">
        <v>0</v>
      </c>
      <c r="CQ104" s="23"/>
      <c r="CR104" s="18" t="str">
        <f t="shared" si="302"/>
        <v xml:space="preserve"> </v>
      </c>
      <c r="CS104" s="18" t="str">
        <f t="shared" si="303"/>
        <v xml:space="preserve"> </v>
      </c>
      <c r="CT104" s="23">
        <v>0</v>
      </c>
      <c r="CU104" s="23">
        <v>0</v>
      </c>
      <c r="CV104" s="23"/>
      <c r="CW104" s="18" t="str">
        <f t="shared" si="316"/>
        <v xml:space="preserve"> </v>
      </c>
      <c r="CX104" s="18" t="str">
        <f t="shared" si="317"/>
        <v xml:space="preserve"> </v>
      </c>
      <c r="CY104" s="23">
        <v>0</v>
      </c>
      <c r="CZ104" s="23">
        <v>0</v>
      </c>
      <c r="DA104" s="23"/>
      <c r="DB104" s="18" t="str">
        <f t="shared" si="450"/>
        <v xml:space="preserve"> </v>
      </c>
      <c r="DC104" s="18" t="str">
        <f t="shared" si="305"/>
        <v xml:space="preserve"> </v>
      </c>
      <c r="DD104" s="23">
        <v>0</v>
      </c>
      <c r="DE104" s="23">
        <v>0</v>
      </c>
      <c r="DF104" s="23"/>
      <c r="DG104" s="18" t="str">
        <f t="shared" si="451"/>
        <v xml:space="preserve"> </v>
      </c>
      <c r="DH104" s="18" t="str">
        <f t="shared" si="307"/>
        <v xml:space="preserve"> </v>
      </c>
      <c r="DI104" s="23">
        <v>0</v>
      </c>
      <c r="DJ104" s="23">
        <v>19800</v>
      </c>
      <c r="DK104" s="18">
        <f t="shared" si="308"/>
        <v>0</v>
      </c>
      <c r="DL104" s="23"/>
      <c r="DM104" s="23">
        <v>4762.24</v>
      </c>
      <c r="DN104" s="23"/>
      <c r="DO104" s="18" t="str">
        <f t="shared" si="452"/>
        <v xml:space="preserve"> </v>
      </c>
      <c r="DP104" s="18" t="str">
        <f t="shared" si="310"/>
        <v xml:space="preserve"> </v>
      </c>
      <c r="DQ104" s="23"/>
      <c r="DR104" s="23"/>
      <c r="DS104" s="23"/>
      <c r="DT104" s="18" t="str">
        <f t="shared" si="415"/>
        <v xml:space="preserve"> </v>
      </c>
      <c r="DU104" s="18" t="str">
        <f t="shared" ref="DU104:DU107" si="465">IF(DS104=0," ",IF(DR104/DS104*100&gt;200,"св.200",DR104/DS104))</f>
        <v xml:space="preserve"> </v>
      </c>
    </row>
    <row r="105" spans="1:125" s="39" customFormat="1" ht="15" customHeight="1" outlineLevel="1" x14ac:dyDescent="0.25">
      <c r="A105" s="11">
        <f t="shared" si="464"/>
        <v>84</v>
      </c>
      <c r="B105" s="5" t="s">
        <v>31</v>
      </c>
      <c r="C105" s="17">
        <v>1235300</v>
      </c>
      <c r="D105" s="17">
        <v>291176.71999999997</v>
      </c>
      <c r="E105" s="17">
        <v>386470.23</v>
      </c>
      <c r="F105" s="18">
        <f t="shared" si="459"/>
        <v>0.23571336517445152</v>
      </c>
      <c r="G105" s="18">
        <f t="shared" si="271"/>
        <v>0.75342600127311221</v>
      </c>
      <c r="H105" s="10">
        <v>1211300</v>
      </c>
      <c r="I105" s="14">
        <v>266857.67</v>
      </c>
      <c r="J105" s="10">
        <v>376469.73</v>
      </c>
      <c r="K105" s="18">
        <f t="shared" si="440"/>
        <v>0.22030683563114009</v>
      </c>
      <c r="L105" s="18">
        <f t="shared" si="273"/>
        <v>0.70884230187643504</v>
      </c>
      <c r="M105" s="23">
        <v>130000</v>
      </c>
      <c r="N105" s="23">
        <v>52600.56</v>
      </c>
      <c r="O105" s="23">
        <v>69086.149999999994</v>
      </c>
      <c r="P105" s="18">
        <f>IF(N105&lt;=0," ",IF(M105&lt;=0," ",IF(N105/M105*100&gt;200,"СВ.200",N105/M105)))</f>
        <v>0.40461969230769229</v>
      </c>
      <c r="Q105" s="18">
        <f t="shared" si="275"/>
        <v>0.76137633954128292</v>
      </c>
      <c r="R105" s="23">
        <v>0</v>
      </c>
      <c r="S105" s="23">
        <v>0</v>
      </c>
      <c r="T105" s="23"/>
      <c r="U105" s="18" t="str">
        <f t="shared" si="442"/>
        <v xml:space="preserve"> </v>
      </c>
      <c r="V105" s="18" t="str">
        <f t="shared" si="462"/>
        <v xml:space="preserve"> </v>
      </c>
      <c r="W105" s="23">
        <v>300</v>
      </c>
      <c r="X105" s="23">
        <v>22.5</v>
      </c>
      <c r="Y105" s="23"/>
      <c r="Z105" s="18">
        <f t="shared" ref="Z105:Z107" si="466">IF(X105&lt;=0," ",IF(W105&lt;=0," ",IF(X105/W105*100&gt;200,"СВ.200",X105/W105)))</f>
        <v>7.4999999999999997E-2</v>
      </c>
      <c r="AA105" s="18" t="str">
        <f t="shared" ref="AA105:AA107" si="467">IF(Y105=0," ",IF(X105/Y105*100&gt;200,"св.200",X105/Y105))</f>
        <v xml:space="preserve"> </v>
      </c>
      <c r="AB105" s="23">
        <v>49000</v>
      </c>
      <c r="AC105" s="23">
        <v>2944.64</v>
      </c>
      <c r="AD105" s="23">
        <v>10423.629999999999</v>
      </c>
      <c r="AE105" s="18">
        <f t="shared" si="444"/>
        <v>6.0094693877551016E-2</v>
      </c>
      <c r="AF105" s="18">
        <f>IF(AC105&lt;=0," ",IF(AC105/AD105*100&gt;200,"св.200",AC105/AD105))</f>
        <v>0.28249659667505467</v>
      </c>
      <c r="AG105" s="23">
        <v>1032000</v>
      </c>
      <c r="AH105" s="23">
        <v>211289.97</v>
      </c>
      <c r="AI105" s="23">
        <v>296959.95</v>
      </c>
      <c r="AJ105" s="18">
        <f t="shared" si="445"/>
        <v>0.2047383430232558</v>
      </c>
      <c r="AK105" s="18">
        <f t="shared" si="283"/>
        <v>0.71150998644766739</v>
      </c>
      <c r="AL105" s="23">
        <v>0</v>
      </c>
      <c r="AM105" s="23">
        <v>0</v>
      </c>
      <c r="AN105" s="23"/>
      <c r="AO105" s="18" t="str">
        <f t="shared" si="431"/>
        <v xml:space="preserve"> </v>
      </c>
      <c r="AP105" s="18" t="str">
        <f t="shared" si="284"/>
        <v xml:space="preserve"> </v>
      </c>
      <c r="AQ105" s="6">
        <v>24000</v>
      </c>
      <c r="AR105" s="6">
        <v>24319.05</v>
      </c>
      <c r="AS105" s="6">
        <v>10000.5</v>
      </c>
      <c r="AT105" s="18">
        <f t="shared" si="446"/>
        <v>1.0132937499999999</v>
      </c>
      <c r="AU105" s="18" t="str">
        <f t="shared" si="286"/>
        <v>св.200</v>
      </c>
      <c r="AV105" s="23">
        <v>0</v>
      </c>
      <c r="AW105" s="23">
        <v>0</v>
      </c>
      <c r="AX105" s="23"/>
      <c r="AY105" s="18" t="str">
        <f t="shared" si="447"/>
        <v xml:space="preserve"> </v>
      </c>
      <c r="AZ105" s="18" t="str">
        <f t="shared" si="288"/>
        <v xml:space="preserve"> </v>
      </c>
      <c r="BA105" s="23">
        <v>0</v>
      </c>
      <c r="BB105" s="23">
        <v>0</v>
      </c>
      <c r="BC105" s="23"/>
      <c r="BD105" s="18" t="str">
        <f t="shared" ref="BD105:BD107" si="468">IF(BB105&lt;=0," ",IF(BA105&lt;=0," ",IF(BB105/BA105*100&gt;200,"СВ.200",BB105/BA105)))</f>
        <v xml:space="preserve"> </v>
      </c>
      <c r="BE105" s="18" t="str">
        <f t="shared" ref="BE105:BE107" si="469">IF(BC105=0," ",IF(BB105/BC105*100&gt;200,"св.200",BB105/BC105))</f>
        <v xml:space="preserve"> </v>
      </c>
      <c r="BF105" s="23">
        <v>0</v>
      </c>
      <c r="BG105" s="23">
        <v>0</v>
      </c>
      <c r="BH105" s="23"/>
      <c r="BI105" s="18" t="str">
        <f t="shared" si="448"/>
        <v xml:space="preserve"> </v>
      </c>
      <c r="BJ105" s="18" t="str">
        <f t="shared" si="292"/>
        <v xml:space="preserve"> </v>
      </c>
      <c r="BK105" s="23">
        <v>0</v>
      </c>
      <c r="BL105" s="23">
        <v>0</v>
      </c>
      <c r="BM105" s="23"/>
      <c r="BN105" s="18" t="str">
        <f t="shared" si="417"/>
        <v xml:space="preserve"> </v>
      </c>
      <c r="BO105" s="18" t="str">
        <f t="shared" si="294"/>
        <v xml:space="preserve"> </v>
      </c>
      <c r="BP105" s="23">
        <v>0</v>
      </c>
      <c r="BQ105" s="23">
        <v>0</v>
      </c>
      <c r="BR105" s="23"/>
      <c r="BS105" s="18" t="str">
        <f t="shared" si="449"/>
        <v xml:space="preserve"> </v>
      </c>
      <c r="BT105" s="18" t="str">
        <f t="shared" si="296"/>
        <v xml:space="preserve"> </v>
      </c>
      <c r="BU105" s="23">
        <v>24000</v>
      </c>
      <c r="BV105" s="23">
        <v>24306.95</v>
      </c>
      <c r="BW105" s="23">
        <v>10000</v>
      </c>
      <c r="BX105" s="18">
        <f t="shared" si="460"/>
        <v>1.0127895833333334</v>
      </c>
      <c r="BY105" s="18" t="str">
        <f t="shared" si="461"/>
        <v>св.200</v>
      </c>
      <c r="BZ105" s="23">
        <v>0</v>
      </c>
      <c r="CA105" s="23">
        <v>0</v>
      </c>
      <c r="CB105" s="23"/>
      <c r="CC105" s="18" t="str">
        <f t="shared" si="369"/>
        <v xml:space="preserve"> </v>
      </c>
      <c r="CD105" s="18" t="str">
        <f t="shared" si="299"/>
        <v xml:space="preserve"> </v>
      </c>
      <c r="CE105" s="17">
        <v>0</v>
      </c>
      <c r="CF105" s="17">
        <v>0</v>
      </c>
      <c r="CG105" s="17">
        <v>0</v>
      </c>
      <c r="CH105" s="18" t="str">
        <f t="shared" si="300"/>
        <v xml:space="preserve"> </v>
      </c>
      <c r="CI105" s="18" t="str">
        <f t="shared" si="314"/>
        <v xml:space="preserve"> </v>
      </c>
      <c r="CJ105" s="23">
        <v>0</v>
      </c>
      <c r="CK105" s="23">
        <v>0</v>
      </c>
      <c r="CL105" s="23"/>
      <c r="CM105" s="18" t="str">
        <f t="shared" si="301"/>
        <v xml:space="preserve"> </v>
      </c>
      <c r="CN105" s="18" t="str">
        <f t="shared" si="315"/>
        <v xml:space="preserve"> </v>
      </c>
      <c r="CO105" s="23">
        <v>0</v>
      </c>
      <c r="CP105" s="23">
        <v>0</v>
      </c>
      <c r="CQ105" s="23"/>
      <c r="CR105" s="18" t="str">
        <f t="shared" si="302"/>
        <v xml:space="preserve"> </v>
      </c>
      <c r="CS105" s="18" t="str">
        <f t="shared" si="303"/>
        <v xml:space="preserve"> </v>
      </c>
      <c r="CT105" s="23">
        <v>0</v>
      </c>
      <c r="CU105" s="23">
        <v>0</v>
      </c>
      <c r="CV105" s="23"/>
      <c r="CW105" s="18" t="str">
        <f t="shared" si="316"/>
        <v xml:space="preserve"> </v>
      </c>
      <c r="CX105" s="18" t="str">
        <f t="shared" si="317"/>
        <v xml:space="preserve"> </v>
      </c>
      <c r="CY105" s="23">
        <v>0</v>
      </c>
      <c r="CZ105" s="23">
        <v>0</v>
      </c>
      <c r="DA105" s="23"/>
      <c r="DB105" s="18" t="str">
        <f t="shared" si="450"/>
        <v xml:space="preserve"> </v>
      </c>
      <c r="DC105" s="18" t="str">
        <f t="shared" si="305"/>
        <v xml:space="preserve"> </v>
      </c>
      <c r="DD105" s="23">
        <v>0</v>
      </c>
      <c r="DE105" s="23">
        <v>0</v>
      </c>
      <c r="DF105" s="23"/>
      <c r="DG105" s="18" t="str">
        <f t="shared" si="451"/>
        <v xml:space="preserve"> </v>
      </c>
      <c r="DH105" s="18" t="str">
        <f t="shared" si="307"/>
        <v xml:space="preserve"> </v>
      </c>
      <c r="DI105" s="23">
        <v>0</v>
      </c>
      <c r="DJ105" s="23"/>
      <c r="DK105" s="18" t="str">
        <f t="shared" si="308"/>
        <v xml:space="preserve"> </v>
      </c>
      <c r="DL105" s="23"/>
      <c r="DM105" s="23">
        <v>12.1</v>
      </c>
      <c r="DN105" s="23">
        <v>0.5</v>
      </c>
      <c r="DO105" s="18" t="str">
        <f t="shared" si="452"/>
        <v xml:space="preserve"> </v>
      </c>
      <c r="DP105" s="18" t="str">
        <f t="shared" si="310"/>
        <v>св.200</v>
      </c>
      <c r="DQ105" s="23"/>
      <c r="DR105" s="23"/>
      <c r="DS105" s="23"/>
      <c r="DT105" s="18" t="str">
        <f t="shared" si="415"/>
        <v xml:space="preserve"> </v>
      </c>
      <c r="DU105" s="18" t="str">
        <f t="shared" si="465"/>
        <v xml:space="preserve"> </v>
      </c>
    </row>
    <row r="106" spans="1:125" s="39" customFormat="1" ht="15.75" customHeight="1" outlineLevel="1" x14ac:dyDescent="0.25">
      <c r="A106" s="11">
        <f t="shared" si="464"/>
        <v>85</v>
      </c>
      <c r="B106" s="5" t="s">
        <v>101</v>
      </c>
      <c r="C106" s="17">
        <v>1199000</v>
      </c>
      <c r="D106" s="17">
        <v>511898.27</v>
      </c>
      <c r="E106" s="17">
        <v>336058.35000000003</v>
      </c>
      <c r="F106" s="18">
        <f t="shared" si="459"/>
        <v>0.42693767306088409</v>
      </c>
      <c r="G106" s="18">
        <f t="shared" si="271"/>
        <v>1.5232422286189287</v>
      </c>
      <c r="H106" s="10">
        <v>1089000</v>
      </c>
      <c r="I106" s="14">
        <v>436751.37</v>
      </c>
      <c r="J106" s="10">
        <v>334711.26</v>
      </c>
      <c r="K106" s="18">
        <f t="shared" si="440"/>
        <v>0.40105727272727271</v>
      </c>
      <c r="L106" s="18">
        <f t="shared" si="273"/>
        <v>1.3048601053935263</v>
      </c>
      <c r="M106" s="23">
        <v>310000</v>
      </c>
      <c r="N106" s="23">
        <v>160807.76</v>
      </c>
      <c r="O106" s="23">
        <v>187921.62</v>
      </c>
      <c r="P106" s="18">
        <f>IF(N106&lt;=0," ",IF(M106&lt;=0," ",IF(N106/M106*100&gt;200,"СВ.200",N106/M106)))</f>
        <v>0.51873470967741941</v>
      </c>
      <c r="Q106" s="18">
        <f t="shared" si="275"/>
        <v>0.85571718677180419</v>
      </c>
      <c r="R106" s="23">
        <v>0</v>
      </c>
      <c r="S106" s="23">
        <v>0</v>
      </c>
      <c r="T106" s="23"/>
      <c r="U106" s="18" t="str">
        <f t="shared" si="442"/>
        <v xml:space="preserve"> </v>
      </c>
      <c r="V106" s="18" t="str">
        <f t="shared" si="462"/>
        <v xml:space="preserve"> </v>
      </c>
      <c r="W106" s="23">
        <v>39000</v>
      </c>
      <c r="X106" s="23">
        <v>117992.89</v>
      </c>
      <c r="Y106" s="23">
        <v>17780.099999999999</v>
      </c>
      <c r="Z106" s="18" t="str">
        <f t="shared" si="466"/>
        <v>СВ.200</v>
      </c>
      <c r="AA106" s="18" t="str">
        <f t="shared" si="467"/>
        <v>св.200</v>
      </c>
      <c r="AB106" s="23">
        <v>30000</v>
      </c>
      <c r="AC106" s="23">
        <v>11331.81</v>
      </c>
      <c r="AD106" s="23">
        <v>1090.94</v>
      </c>
      <c r="AE106" s="18">
        <f t="shared" si="444"/>
        <v>0.37772699999999998</v>
      </c>
      <c r="AF106" s="18" t="str">
        <f t="shared" si="281"/>
        <v>св.200</v>
      </c>
      <c r="AG106" s="23">
        <v>710000</v>
      </c>
      <c r="AH106" s="23">
        <v>146618.91</v>
      </c>
      <c r="AI106" s="23">
        <v>127918.6</v>
      </c>
      <c r="AJ106" s="18">
        <f t="shared" si="445"/>
        <v>0.20650550704225354</v>
      </c>
      <c r="AK106" s="18">
        <f t="shared" si="283"/>
        <v>1.1461891390306023</v>
      </c>
      <c r="AL106" s="23">
        <v>0</v>
      </c>
      <c r="AM106" s="23">
        <v>0</v>
      </c>
      <c r="AN106" s="23"/>
      <c r="AO106" s="18" t="str">
        <f t="shared" si="431"/>
        <v xml:space="preserve"> </v>
      </c>
      <c r="AP106" s="18" t="str">
        <f t="shared" si="284"/>
        <v xml:space="preserve"> </v>
      </c>
      <c r="AQ106" s="6">
        <v>110000</v>
      </c>
      <c r="AR106" s="6">
        <v>75146.899999999994</v>
      </c>
      <c r="AS106" s="6">
        <v>1347.09</v>
      </c>
      <c r="AT106" s="18">
        <f t="shared" si="446"/>
        <v>0.68315363636363635</v>
      </c>
      <c r="AU106" s="18" t="str">
        <f t="shared" si="286"/>
        <v>св.200</v>
      </c>
      <c r="AV106" s="23">
        <v>0</v>
      </c>
      <c r="AW106" s="23">
        <v>0</v>
      </c>
      <c r="AX106" s="23"/>
      <c r="AY106" s="18" t="str">
        <f t="shared" si="447"/>
        <v xml:space="preserve"> </v>
      </c>
      <c r="AZ106" s="18" t="str">
        <f t="shared" si="288"/>
        <v xml:space="preserve"> </v>
      </c>
      <c r="BA106" s="23">
        <v>80000</v>
      </c>
      <c r="BB106" s="23">
        <v>61811.519999999997</v>
      </c>
      <c r="BC106" s="23">
        <v>1347.09</v>
      </c>
      <c r="BD106" s="18">
        <f t="shared" si="468"/>
        <v>0.772644</v>
      </c>
      <c r="BE106" s="18" t="str">
        <f t="shared" si="469"/>
        <v>св.200</v>
      </c>
      <c r="BF106" s="23">
        <v>0</v>
      </c>
      <c r="BG106" s="23">
        <v>0</v>
      </c>
      <c r="BH106" s="23"/>
      <c r="BI106" s="18" t="str">
        <f t="shared" si="448"/>
        <v xml:space="preserve"> </v>
      </c>
      <c r="BJ106" s="18" t="str">
        <f t="shared" si="292"/>
        <v xml:space="preserve"> </v>
      </c>
      <c r="BK106" s="23">
        <v>0</v>
      </c>
      <c r="BL106" s="23">
        <v>0</v>
      </c>
      <c r="BM106" s="23"/>
      <c r="BN106" s="18" t="str">
        <f t="shared" si="417"/>
        <v xml:space="preserve"> </v>
      </c>
      <c r="BO106" s="18" t="str">
        <f t="shared" si="294"/>
        <v xml:space="preserve"> </v>
      </c>
      <c r="BP106" s="23">
        <v>0</v>
      </c>
      <c r="BQ106" s="23">
        <v>0</v>
      </c>
      <c r="BR106" s="23"/>
      <c r="BS106" s="18" t="str">
        <f t="shared" si="449"/>
        <v xml:space="preserve"> </v>
      </c>
      <c r="BT106" s="18" t="str">
        <f t="shared" si="296"/>
        <v xml:space="preserve"> </v>
      </c>
      <c r="BU106" s="23">
        <v>30000</v>
      </c>
      <c r="BV106" s="23">
        <v>10600.95</v>
      </c>
      <c r="BW106" s="23"/>
      <c r="BX106" s="18">
        <f t="shared" si="460"/>
        <v>0.35336500000000004</v>
      </c>
      <c r="BY106" s="18" t="str">
        <f t="shared" si="461"/>
        <v xml:space="preserve"> </v>
      </c>
      <c r="BZ106" s="23">
        <v>0</v>
      </c>
      <c r="CA106" s="23">
        <v>0</v>
      </c>
      <c r="CB106" s="23"/>
      <c r="CC106" s="18" t="str">
        <f t="shared" si="369"/>
        <v xml:space="preserve"> </v>
      </c>
      <c r="CD106" s="18" t="str">
        <f t="shared" si="299"/>
        <v xml:space="preserve"> </v>
      </c>
      <c r="CE106" s="17">
        <v>0</v>
      </c>
      <c r="CF106" s="17">
        <v>0</v>
      </c>
      <c r="CG106" s="17">
        <v>0</v>
      </c>
      <c r="CH106" s="18" t="str">
        <f t="shared" si="300"/>
        <v xml:space="preserve"> </v>
      </c>
      <c r="CI106" s="18" t="str">
        <f t="shared" si="314"/>
        <v xml:space="preserve"> </v>
      </c>
      <c r="CJ106" s="23">
        <v>0</v>
      </c>
      <c r="CK106" s="23">
        <v>0</v>
      </c>
      <c r="CL106" s="23"/>
      <c r="CM106" s="18" t="str">
        <f t="shared" si="301"/>
        <v xml:space="preserve"> </v>
      </c>
      <c r="CN106" s="18" t="str">
        <f t="shared" si="315"/>
        <v xml:space="preserve"> </v>
      </c>
      <c r="CO106" s="23">
        <v>0</v>
      </c>
      <c r="CP106" s="23">
        <v>0</v>
      </c>
      <c r="CQ106" s="23"/>
      <c r="CR106" s="18" t="str">
        <f t="shared" si="302"/>
        <v xml:space="preserve"> </v>
      </c>
      <c r="CS106" s="18" t="str">
        <f t="shared" si="303"/>
        <v xml:space="preserve"> </v>
      </c>
      <c r="CT106" s="23">
        <v>0</v>
      </c>
      <c r="CU106" s="23">
        <v>0</v>
      </c>
      <c r="CV106" s="23"/>
      <c r="CW106" s="18" t="str">
        <f t="shared" si="316"/>
        <v xml:space="preserve"> </v>
      </c>
      <c r="CX106" s="18" t="str">
        <f t="shared" si="317"/>
        <v xml:space="preserve"> </v>
      </c>
      <c r="CY106" s="23">
        <v>0</v>
      </c>
      <c r="CZ106" s="23">
        <v>0</v>
      </c>
      <c r="DA106" s="23"/>
      <c r="DB106" s="18" t="str">
        <f t="shared" si="450"/>
        <v xml:space="preserve"> </v>
      </c>
      <c r="DC106" s="18" t="str">
        <f t="shared" si="305"/>
        <v xml:space="preserve"> </v>
      </c>
      <c r="DD106" s="23">
        <v>0</v>
      </c>
      <c r="DE106" s="23">
        <v>0</v>
      </c>
      <c r="DF106" s="23"/>
      <c r="DG106" s="18" t="str">
        <f t="shared" si="451"/>
        <v xml:space="preserve"> </v>
      </c>
      <c r="DH106" s="18" t="str">
        <f t="shared" si="307"/>
        <v xml:space="preserve"> </v>
      </c>
      <c r="DI106" s="23">
        <v>0</v>
      </c>
      <c r="DJ106" s="23"/>
      <c r="DK106" s="18" t="str">
        <f t="shared" si="308"/>
        <v xml:space="preserve"> </v>
      </c>
      <c r="DL106" s="23"/>
      <c r="DM106" s="23">
        <v>2734.43</v>
      </c>
      <c r="DN106" s="23"/>
      <c r="DO106" s="18" t="str">
        <f t="shared" si="452"/>
        <v xml:space="preserve"> </v>
      </c>
      <c r="DP106" s="18" t="str">
        <f t="shared" si="310"/>
        <v xml:space="preserve"> </v>
      </c>
      <c r="DQ106" s="23"/>
      <c r="DR106" s="23"/>
      <c r="DS106" s="23"/>
      <c r="DT106" s="18" t="str">
        <f t="shared" si="415"/>
        <v xml:space="preserve"> </v>
      </c>
      <c r="DU106" s="18" t="str">
        <f t="shared" si="465"/>
        <v xml:space="preserve"> </v>
      </c>
    </row>
    <row r="107" spans="1:125" s="39" customFormat="1" ht="15.75" customHeight="1" outlineLevel="1" x14ac:dyDescent="0.25">
      <c r="A107" s="11">
        <f t="shared" si="464"/>
        <v>86</v>
      </c>
      <c r="B107" s="5" t="s">
        <v>26</v>
      </c>
      <c r="C107" s="17">
        <v>1033620.75</v>
      </c>
      <c r="D107" s="17">
        <v>-23750.04</v>
      </c>
      <c r="E107" s="17">
        <v>325998.23000000004</v>
      </c>
      <c r="F107" s="18" t="str">
        <f t="shared" si="459"/>
        <v xml:space="preserve"> </v>
      </c>
      <c r="G107" s="18">
        <f t="shared" si="271"/>
        <v>-7.2853278988661993E-2</v>
      </c>
      <c r="H107" s="10">
        <v>879400</v>
      </c>
      <c r="I107" s="14">
        <v>-76601.64</v>
      </c>
      <c r="J107" s="10">
        <v>264306.84000000003</v>
      </c>
      <c r="K107" s="18" t="str">
        <f t="shared" si="440"/>
        <v xml:space="preserve"> </v>
      </c>
      <c r="L107" s="18">
        <f t="shared" si="273"/>
        <v>-0.2898208763723254</v>
      </c>
      <c r="M107" s="23">
        <v>169400</v>
      </c>
      <c r="N107" s="23">
        <v>79956.02</v>
      </c>
      <c r="O107" s="23">
        <v>103067.19</v>
      </c>
      <c r="P107" s="18">
        <f>IF(N107&lt;=0," ",IF(M107&lt;=0," ",IF(N107/M107*100&gt;200,"СВ.200",N107/M107)))</f>
        <v>0.47199539551357733</v>
      </c>
      <c r="Q107" s="18">
        <f t="shared" si="275"/>
        <v>0.775765983335725</v>
      </c>
      <c r="R107" s="23">
        <v>0</v>
      </c>
      <c r="S107" s="23">
        <v>0</v>
      </c>
      <c r="T107" s="23"/>
      <c r="U107" s="18" t="str">
        <f t="shared" si="442"/>
        <v xml:space="preserve"> </v>
      </c>
      <c r="V107" s="18" t="str">
        <f t="shared" si="462"/>
        <v xml:space="preserve"> </v>
      </c>
      <c r="W107" s="23">
        <v>-93000</v>
      </c>
      <c r="X107" s="23">
        <v>-93000</v>
      </c>
      <c r="Y107" s="23"/>
      <c r="Z107" s="18" t="str">
        <f t="shared" si="466"/>
        <v xml:space="preserve"> </v>
      </c>
      <c r="AA107" s="18" t="str">
        <f t="shared" si="467"/>
        <v xml:space="preserve"> </v>
      </c>
      <c r="AB107" s="23">
        <v>33000</v>
      </c>
      <c r="AC107" s="23">
        <v>223.71</v>
      </c>
      <c r="AD107" s="23">
        <v>8919.2099999999991</v>
      </c>
      <c r="AE107" s="18">
        <f t="shared" si="444"/>
        <v>6.7790909090909091E-3</v>
      </c>
      <c r="AF107" s="18">
        <f t="shared" si="281"/>
        <v>2.5081817784310498E-2</v>
      </c>
      <c r="AG107" s="23">
        <v>770000</v>
      </c>
      <c r="AH107" s="23">
        <v>-63781.37</v>
      </c>
      <c r="AI107" s="23">
        <v>152320.44</v>
      </c>
      <c r="AJ107" s="18" t="str">
        <f t="shared" si="445"/>
        <v xml:space="preserve"> </v>
      </c>
      <c r="AK107" s="18">
        <f t="shared" si="283"/>
        <v>-0.41873152414738296</v>
      </c>
      <c r="AL107" s="23">
        <v>0</v>
      </c>
      <c r="AM107" s="23">
        <v>0</v>
      </c>
      <c r="AN107" s="23"/>
      <c r="AO107" s="18" t="str">
        <f t="shared" si="431"/>
        <v xml:space="preserve"> </v>
      </c>
      <c r="AP107" s="18" t="str">
        <f>IF(AM107=0," ",IF(AM107/AN107*100&gt;200,"св.200",AM107/AN107))</f>
        <v xml:space="preserve"> </v>
      </c>
      <c r="AQ107" s="6">
        <v>154220.75</v>
      </c>
      <c r="AR107" s="6">
        <v>52851.6</v>
      </c>
      <c r="AS107" s="6">
        <v>61691.39</v>
      </c>
      <c r="AT107" s="18">
        <f t="shared" si="446"/>
        <v>0.34270096598544619</v>
      </c>
      <c r="AU107" s="18">
        <f t="shared" si="286"/>
        <v>0.85670950192563333</v>
      </c>
      <c r="AV107" s="23">
        <v>0</v>
      </c>
      <c r="AW107" s="23">
        <v>0</v>
      </c>
      <c r="AX107" s="23"/>
      <c r="AY107" s="18" t="str">
        <f t="shared" si="447"/>
        <v xml:space="preserve"> </v>
      </c>
      <c r="AZ107" s="18" t="str">
        <f t="shared" si="288"/>
        <v xml:space="preserve"> </v>
      </c>
      <c r="BA107" s="23">
        <v>56100</v>
      </c>
      <c r="BB107" s="23">
        <v>29759</v>
      </c>
      <c r="BC107" s="23">
        <v>28601.42</v>
      </c>
      <c r="BD107" s="18">
        <f t="shared" si="468"/>
        <v>0.53046345811051698</v>
      </c>
      <c r="BE107" s="18">
        <f t="shared" si="469"/>
        <v>1.0404728156853751</v>
      </c>
      <c r="BF107" s="23">
        <v>0</v>
      </c>
      <c r="BG107" s="23">
        <v>0</v>
      </c>
      <c r="BH107" s="23"/>
      <c r="BI107" s="18" t="str">
        <f t="shared" si="448"/>
        <v xml:space="preserve"> </v>
      </c>
      <c r="BJ107" s="18" t="str">
        <f t="shared" si="292"/>
        <v xml:space="preserve"> </v>
      </c>
      <c r="BK107" s="23">
        <v>0</v>
      </c>
      <c r="BL107" s="23">
        <v>0</v>
      </c>
      <c r="BM107" s="23"/>
      <c r="BN107" s="18" t="str">
        <f t="shared" si="417"/>
        <v xml:space="preserve"> </v>
      </c>
      <c r="BO107" s="18" t="str">
        <f t="shared" si="294"/>
        <v xml:space="preserve"> </v>
      </c>
      <c r="BP107" s="23">
        <v>0</v>
      </c>
      <c r="BQ107" s="23">
        <v>0</v>
      </c>
      <c r="BR107" s="23"/>
      <c r="BS107" s="18" t="str">
        <f t="shared" si="449"/>
        <v xml:space="preserve"> </v>
      </c>
      <c r="BT107" s="18" t="str">
        <f t="shared" si="296"/>
        <v xml:space="preserve"> </v>
      </c>
      <c r="BU107" s="23">
        <v>70000</v>
      </c>
      <c r="BV107" s="23">
        <v>2000</v>
      </c>
      <c r="BW107" s="23">
        <v>33089.97</v>
      </c>
      <c r="BX107" s="18">
        <f t="shared" si="433"/>
        <v>2.8571428571428571E-2</v>
      </c>
      <c r="BY107" s="18">
        <f t="shared" si="298"/>
        <v>6.0441275709829892E-2</v>
      </c>
      <c r="BZ107" s="23">
        <v>0</v>
      </c>
      <c r="CA107" s="23">
        <v>0</v>
      </c>
      <c r="CB107" s="23"/>
      <c r="CC107" s="18" t="str">
        <f t="shared" ref="CC107:CC132" si="470">IF(CA107&lt;=0," ",IF(BZ107&lt;=0," ",IF(CA107/BZ107*100&gt;200,"СВ.200",CA107/BZ107)))</f>
        <v xml:space="preserve"> </v>
      </c>
      <c r="CD107" s="18" t="str">
        <f t="shared" si="299"/>
        <v xml:space="preserve"> </v>
      </c>
      <c r="CE107" s="17">
        <v>0</v>
      </c>
      <c r="CF107" s="17">
        <v>0</v>
      </c>
      <c r="CG107" s="17">
        <v>0</v>
      </c>
      <c r="CH107" s="18" t="str">
        <f t="shared" si="300"/>
        <v xml:space="preserve"> </v>
      </c>
      <c r="CI107" s="18" t="str">
        <f t="shared" si="314"/>
        <v xml:space="preserve"> </v>
      </c>
      <c r="CJ107" s="23">
        <v>0</v>
      </c>
      <c r="CK107" s="23">
        <v>0</v>
      </c>
      <c r="CL107" s="23"/>
      <c r="CM107" s="18" t="str">
        <f t="shared" si="301"/>
        <v xml:space="preserve"> </v>
      </c>
      <c r="CN107" s="18" t="str">
        <f t="shared" si="315"/>
        <v xml:space="preserve"> </v>
      </c>
      <c r="CO107" s="23">
        <v>0</v>
      </c>
      <c r="CP107" s="23">
        <v>0</v>
      </c>
      <c r="CQ107" s="23"/>
      <c r="CR107" s="18" t="str">
        <f t="shared" si="302"/>
        <v xml:space="preserve"> </v>
      </c>
      <c r="CS107" s="18" t="str">
        <f t="shared" si="303"/>
        <v xml:space="preserve"> </v>
      </c>
      <c r="CT107" s="23">
        <v>0</v>
      </c>
      <c r="CU107" s="23">
        <v>0</v>
      </c>
      <c r="CV107" s="23"/>
      <c r="CW107" s="18" t="str">
        <f t="shared" si="316"/>
        <v xml:space="preserve"> </v>
      </c>
      <c r="CX107" s="18" t="str">
        <f t="shared" si="317"/>
        <v xml:space="preserve"> </v>
      </c>
      <c r="CY107" s="23">
        <v>0</v>
      </c>
      <c r="CZ107" s="23">
        <v>0</v>
      </c>
      <c r="DA107" s="23"/>
      <c r="DB107" s="18" t="str">
        <f t="shared" si="450"/>
        <v xml:space="preserve"> </v>
      </c>
      <c r="DC107" s="18" t="str">
        <f t="shared" si="305"/>
        <v xml:space="preserve"> </v>
      </c>
      <c r="DD107" s="23">
        <v>0</v>
      </c>
      <c r="DE107" s="23">
        <v>0</v>
      </c>
      <c r="DF107" s="23"/>
      <c r="DG107" s="18" t="str">
        <f t="shared" si="451"/>
        <v xml:space="preserve"> </v>
      </c>
      <c r="DH107" s="18" t="str">
        <f t="shared" si="307"/>
        <v xml:space="preserve"> </v>
      </c>
      <c r="DI107" s="23">
        <v>0</v>
      </c>
      <c r="DJ107" s="23"/>
      <c r="DK107" s="18" t="str">
        <f t="shared" si="308"/>
        <v xml:space="preserve"> </v>
      </c>
      <c r="DL107" s="23"/>
      <c r="DM107" s="23">
        <v>0</v>
      </c>
      <c r="DN107" s="23"/>
      <c r="DO107" s="18" t="str">
        <f t="shared" si="452"/>
        <v xml:space="preserve"> </v>
      </c>
      <c r="DP107" s="18" t="str">
        <f t="shared" si="310"/>
        <v xml:space="preserve"> </v>
      </c>
      <c r="DQ107" s="23">
        <v>28120.75</v>
      </c>
      <c r="DR107" s="23">
        <v>21092.6</v>
      </c>
      <c r="DS107" s="23"/>
      <c r="DT107" s="18">
        <f t="shared" si="415"/>
        <v>0.7500724553932594</v>
      </c>
      <c r="DU107" s="18" t="str">
        <f t="shared" si="465"/>
        <v xml:space="preserve"> </v>
      </c>
    </row>
    <row r="108" spans="1:125" s="38" customFormat="1" ht="32.1" customHeight="1" x14ac:dyDescent="0.25">
      <c r="A108" s="12"/>
      <c r="B108" s="4" t="s">
        <v>137</v>
      </c>
      <c r="C108" s="20">
        <v>20285452.59</v>
      </c>
      <c r="D108" s="20">
        <v>8686411.8200000003</v>
      </c>
      <c r="E108" s="20">
        <v>8390195.2100000009</v>
      </c>
      <c r="F108" s="16">
        <f t="shared" si="459"/>
        <v>0.42820892368366925</v>
      </c>
      <c r="G108" s="16">
        <f t="shared" si="271"/>
        <v>1.0353050915486386</v>
      </c>
      <c r="H108" s="15">
        <v>18882830.800000001</v>
      </c>
      <c r="I108" s="29">
        <v>7926609.7199999988</v>
      </c>
      <c r="J108" s="15">
        <v>7415703.6900000004</v>
      </c>
      <c r="K108" s="16">
        <f t="shared" si="440"/>
        <v>0.41977867640481098</v>
      </c>
      <c r="L108" s="16">
        <f t="shared" si="273"/>
        <v>1.0688951516076552</v>
      </c>
      <c r="M108" s="15">
        <v>9301500</v>
      </c>
      <c r="N108" s="15">
        <v>4943508.95</v>
      </c>
      <c r="O108" s="15">
        <v>3933369.3300000005</v>
      </c>
      <c r="P108" s="16">
        <f t="shared" si="441"/>
        <v>0.53147438047626727</v>
      </c>
      <c r="Q108" s="16">
        <f t="shared" si="275"/>
        <v>1.2568128073546552</v>
      </c>
      <c r="R108" s="15">
        <v>1824430.8</v>
      </c>
      <c r="S108" s="15">
        <v>887530.56</v>
      </c>
      <c r="T108" s="15">
        <v>852199.41</v>
      </c>
      <c r="U108" s="16">
        <f t="shared" si="442"/>
        <v>0.48646984034691809</v>
      </c>
      <c r="V108" s="16">
        <f t="shared" si="277"/>
        <v>1.0414587825166413</v>
      </c>
      <c r="W108" s="15">
        <v>350000</v>
      </c>
      <c r="X108" s="15">
        <v>287931.18</v>
      </c>
      <c r="Y108" s="15">
        <v>225122.69</v>
      </c>
      <c r="Z108" s="16">
        <f t="shared" si="443"/>
        <v>0.82266051428571429</v>
      </c>
      <c r="AA108" s="16">
        <f t="shared" si="279"/>
        <v>1.2789967106380968</v>
      </c>
      <c r="AB108" s="15">
        <v>868600</v>
      </c>
      <c r="AC108" s="15">
        <v>296012.44</v>
      </c>
      <c r="AD108" s="15">
        <v>162098.04</v>
      </c>
      <c r="AE108" s="16">
        <f t="shared" si="444"/>
        <v>0.34079258577020494</v>
      </c>
      <c r="AF108" s="16">
        <f t="shared" si="281"/>
        <v>1.8261321358358187</v>
      </c>
      <c r="AG108" s="15">
        <v>6538300</v>
      </c>
      <c r="AH108" s="15">
        <v>1511626.59</v>
      </c>
      <c r="AI108" s="15">
        <v>2242914.2199999997</v>
      </c>
      <c r="AJ108" s="16">
        <f t="shared" si="445"/>
        <v>0.23119566095162353</v>
      </c>
      <c r="AK108" s="16">
        <f t="shared" si="283"/>
        <v>0.67395648773406958</v>
      </c>
      <c r="AL108" s="15">
        <v>0</v>
      </c>
      <c r="AM108" s="15">
        <v>0</v>
      </c>
      <c r="AN108" s="15">
        <v>0</v>
      </c>
      <c r="AO108" s="16" t="str">
        <f t="shared" si="431"/>
        <v xml:space="preserve"> </v>
      </c>
      <c r="AP108" s="16" t="str">
        <f t="shared" si="284"/>
        <v xml:space="preserve"> </v>
      </c>
      <c r="AQ108" s="15">
        <v>1402621.79</v>
      </c>
      <c r="AR108" s="15">
        <v>759802.1</v>
      </c>
      <c r="AS108" s="15">
        <v>974491.5199999999</v>
      </c>
      <c r="AT108" s="16">
        <f t="shared" si="446"/>
        <v>0.54170133774978635</v>
      </c>
      <c r="AU108" s="16">
        <f t="shared" si="286"/>
        <v>0.77969082788940025</v>
      </c>
      <c r="AV108" s="15">
        <v>542600</v>
      </c>
      <c r="AW108" s="15">
        <v>122579.38</v>
      </c>
      <c r="AX108" s="15">
        <v>88128.2</v>
      </c>
      <c r="AY108" s="16">
        <f t="shared" si="447"/>
        <v>0.22591113158864726</v>
      </c>
      <c r="AZ108" s="16">
        <f t="shared" si="288"/>
        <v>1.3909211807344302</v>
      </c>
      <c r="BA108" s="15">
        <v>14000</v>
      </c>
      <c r="BB108" s="15">
        <v>8925.7800000000007</v>
      </c>
      <c r="BC108" s="15">
        <v>17249.580000000002</v>
      </c>
      <c r="BD108" s="16">
        <f t="shared" si="289"/>
        <v>0.63755571428571434</v>
      </c>
      <c r="BE108" s="16">
        <f t="shared" si="290"/>
        <v>0.51744912050032521</v>
      </c>
      <c r="BF108" s="15">
        <v>345000</v>
      </c>
      <c r="BG108" s="15">
        <v>198754.9</v>
      </c>
      <c r="BH108" s="15">
        <v>183934.02</v>
      </c>
      <c r="BI108" s="16">
        <f t="shared" si="448"/>
        <v>0.57610115942028983</v>
      </c>
      <c r="BJ108" s="16">
        <f t="shared" si="292"/>
        <v>1.0805771547862653</v>
      </c>
      <c r="BK108" s="15">
        <v>0</v>
      </c>
      <c r="BL108" s="15">
        <v>0</v>
      </c>
      <c r="BM108" s="15">
        <v>0</v>
      </c>
      <c r="BN108" s="16" t="str">
        <f t="shared" si="417"/>
        <v xml:space="preserve"> </v>
      </c>
      <c r="BO108" s="16" t="str">
        <f t="shared" si="294"/>
        <v xml:space="preserve"> </v>
      </c>
      <c r="BP108" s="15">
        <v>0</v>
      </c>
      <c r="BQ108" s="15">
        <v>0</v>
      </c>
      <c r="BR108" s="15">
        <v>0</v>
      </c>
      <c r="BS108" s="16" t="str">
        <f t="shared" si="449"/>
        <v xml:space="preserve"> </v>
      </c>
      <c r="BT108" s="16" t="str">
        <f t="shared" si="296"/>
        <v xml:space="preserve"> </v>
      </c>
      <c r="BU108" s="15">
        <v>150000</v>
      </c>
      <c r="BV108" s="15">
        <v>84792.59</v>
      </c>
      <c r="BW108" s="15">
        <v>54653.4</v>
      </c>
      <c r="BX108" s="16">
        <f t="shared" si="433"/>
        <v>0.56528393333333327</v>
      </c>
      <c r="BY108" s="16">
        <f t="shared" si="298"/>
        <v>1.5514604763839028</v>
      </c>
      <c r="BZ108" s="15">
        <v>46643.67</v>
      </c>
      <c r="CA108" s="15">
        <v>0</v>
      </c>
      <c r="CB108" s="15">
        <v>391000</v>
      </c>
      <c r="CC108" s="16" t="str">
        <f t="shared" si="470"/>
        <v xml:space="preserve"> </v>
      </c>
      <c r="CD108" s="16" t="str">
        <f>IF(CA108=0," ",IF(CA108/CB108*100&gt;200,"св.200",CA108/CB108))</f>
        <v xml:space="preserve"> </v>
      </c>
      <c r="CE108" s="20">
        <v>171300</v>
      </c>
      <c r="CF108" s="20">
        <v>261671.33000000002</v>
      </c>
      <c r="CG108" s="20">
        <v>155937.92000000001</v>
      </c>
      <c r="CH108" s="16">
        <f t="shared" si="300"/>
        <v>1.5275617629889084</v>
      </c>
      <c r="CI108" s="16">
        <f>IF(CG108=0," ",IF(CF108/CG108*100&gt;200,"св.200",CF108/CG108))</f>
        <v>1.6780480976019174</v>
      </c>
      <c r="CJ108" s="15">
        <v>171300</v>
      </c>
      <c r="CK108" s="15">
        <v>64439.33</v>
      </c>
      <c r="CL108" s="15">
        <v>143831.88</v>
      </c>
      <c r="CM108" s="16">
        <f t="shared" si="301"/>
        <v>0.37617822533566841</v>
      </c>
      <c r="CN108" s="16">
        <f t="shared" si="315"/>
        <v>0.4480184087143963</v>
      </c>
      <c r="CO108" s="15">
        <v>0</v>
      </c>
      <c r="CP108" s="15">
        <v>197232</v>
      </c>
      <c r="CQ108" s="15">
        <v>12106.04</v>
      </c>
      <c r="CR108" s="16" t="str">
        <f t="shared" si="302"/>
        <v xml:space="preserve"> </v>
      </c>
      <c r="CS108" s="16" t="str">
        <f t="shared" si="303"/>
        <v>св.200</v>
      </c>
      <c r="CT108" s="15">
        <v>0</v>
      </c>
      <c r="CU108" s="15">
        <v>0</v>
      </c>
      <c r="CV108" s="15">
        <v>0</v>
      </c>
      <c r="CW108" s="30" t="str">
        <f t="shared" si="316"/>
        <v xml:space="preserve"> </v>
      </c>
      <c r="CX108" s="30" t="str">
        <f t="shared" si="317"/>
        <v xml:space="preserve"> </v>
      </c>
      <c r="CY108" s="15">
        <v>0</v>
      </c>
      <c r="CZ108" s="15">
        <v>0</v>
      </c>
      <c r="DA108" s="15">
        <v>0</v>
      </c>
      <c r="DB108" s="16" t="str">
        <f t="shared" si="450"/>
        <v xml:space="preserve"> </v>
      </c>
      <c r="DC108" s="16" t="str">
        <f t="shared" si="305"/>
        <v xml:space="preserve"> </v>
      </c>
      <c r="DD108" s="15">
        <v>0</v>
      </c>
      <c r="DE108" s="15">
        <v>0</v>
      </c>
      <c r="DF108" s="15">
        <v>0</v>
      </c>
      <c r="DG108" s="16" t="str">
        <f t="shared" si="451"/>
        <v xml:space="preserve"> </v>
      </c>
      <c r="DH108" s="16" t="str">
        <f t="shared" si="307"/>
        <v xml:space="preserve"> </v>
      </c>
      <c r="DI108" s="15">
        <v>0</v>
      </c>
      <c r="DJ108" s="15">
        <v>0</v>
      </c>
      <c r="DK108" s="16" t="str">
        <f t="shared" si="308"/>
        <v xml:space="preserve"> </v>
      </c>
      <c r="DL108" s="15">
        <f>SUM(DL109:DL114)</f>
        <v>50000</v>
      </c>
      <c r="DM108" s="15">
        <v>0</v>
      </c>
      <c r="DN108" s="15">
        <v>83588.399999999994</v>
      </c>
      <c r="DO108" s="16" t="str">
        <f t="shared" si="452"/>
        <v xml:space="preserve"> </v>
      </c>
      <c r="DP108" s="16"/>
      <c r="DQ108" s="15">
        <f>DQ109</f>
        <v>83078.12</v>
      </c>
      <c r="DR108" s="15">
        <f>DR109</f>
        <v>83078.12</v>
      </c>
      <c r="DS108" s="15">
        <v>0</v>
      </c>
      <c r="DT108" s="16">
        <f t="shared" si="415"/>
        <v>1</v>
      </c>
      <c r="DU108" s="16" t="e">
        <f t="shared" ref="DU108:DU113" si="471">IF(DR108=0," ",IF(DR108/DS108*100&gt;200,"св.200",DR108/DS108))</f>
        <v>#DIV/0!</v>
      </c>
    </row>
    <row r="109" spans="1:125" s="39" customFormat="1" ht="15.75" customHeight="1" outlineLevel="1" x14ac:dyDescent="0.25">
      <c r="A109" s="11">
        <v>87</v>
      </c>
      <c r="B109" s="5" t="s">
        <v>13</v>
      </c>
      <c r="C109" s="17">
        <v>11308408.92</v>
      </c>
      <c r="D109" s="17">
        <v>5626732.04</v>
      </c>
      <c r="E109" s="17">
        <v>4518880.4400000004</v>
      </c>
      <c r="F109" s="18">
        <f t="shared" si="459"/>
        <v>0.49757062021772025</v>
      </c>
      <c r="G109" s="18">
        <f t="shared" si="271"/>
        <v>1.2451606354072955</v>
      </c>
      <c r="H109" s="10">
        <v>10086430.800000001</v>
      </c>
      <c r="I109" s="14">
        <v>5134002.13</v>
      </c>
      <c r="J109" s="10">
        <v>4082423.7800000007</v>
      </c>
      <c r="K109" s="18">
        <f t="shared" si="440"/>
        <v>0.50900087769402036</v>
      </c>
      <c r="L109" s="18">
        <f t="shared" si="273"/>
        <v>1.2575867687112088</v>
      </c>
      <c r="M109" s="23">
        <v>6462000</v>
      </c>
      <c r="N109" s="23">
        <v>3767988.93</v>
      </c>
      <c r="O109" s="23">
        <v>2710748.93</v>
      </c>
      <c r="P109" s="18">
        <f t="shared" si="441"/>
        <v>0.58309949396471683</v>
      </c>
      <c r="Q109" s="18">
        <f t="shared" si="275"/>
        <v>1.3900176767753996</v>
      </c>
      <c r="R109" s="23">
        <v>1824430.8</v>
      </c>
      <c r="S109" s="23">
        <v>887530.56</v>
      </c>
      <c r="T109" s="23">
        <v>852199.41</v>
      </c>
      <c r="U109" s="18">
        <f t="shared" si="442"/>
        <v>0.48646984034691809</v>
      </c>
      <c r="V109" s="18">
        <f t="shared" si="277"/>
        <v>1.0414587825166413</v>
      </c>
      <c r="W109" s="23">
        <v>50000</v>
      </c>
      <c r="X109" s="23">
        <v>100284</v>
      </c>
      <c r="Y109" s="23">
        <v>49105.27</v>
      </c>
      <c r="Z109" s="18" t="str">
        <f t="shared" si="443"/>
        <v>СВ.200</v>
      </c>
      <c r="AA109" s="18" t="str">
        <f t="shared" si="279"/>
        <v>св.200</v>
      </c>
      <c r="AB109" s="23">
        <v>450000</v>
      </c>
      <c r="AC109" s="23">
        <v>153269.51</v>
      </c>
      <c r="AD109" s="23">
        <v>56543.99</v>
      </c>
      <c r="AE109" s="18">
        <f t="shared" si="444"/>
        <v>0.34059891111111112</v>
      </c>
      <c r="AF109" s="18" t="str">
        <f t="shared" si="281"/>
        <v>св.200</v>
      </c>
      <c r="AG109" s="23">
        <v>1300000</v>
      </c>
      <c r="AH109" s="23">
        <v>224929.13</v>
      </c>
      <c r="AI109" s="23">
        <v>413826.18</v>
      </c>
      <c r="AJ109" s="18">
        <f t="shared" si="445"/>
        <v>0.1730224076923077</v>
      </c>
      <c r="AK109" s="18">
        <f>IF(AH109&lt;=0," ",IF(AH109/AI109*100&gt;200,"св.200",AH109/AI109))</f>
        <v>0.54353528334045953</v>
      </c>
      <c r="AL109" s="23">
        <v>0</v>
      </c>
      <c r="AM109" s="23">
        <v>0</v>
      </c>
      <c r="AN109" s="23"/>
      <c r="AO109" s="18" t="str">
        <f t="shared" si="431"/>
        <v xml:space="preserve"> </v>
      </c>
      <c r="AP109" s="18" t="str">
        <f t="shared" si="284"/>
        <v xml:space="preserve"> </v>
      </c>
      <c r="AQ109" s="6">
        <v>1221978.1200000001</v>
      </c>
      <c r="AR109" s="6">
        <v>492729.91000000003</v>
      </c>
      <c r="AS109" s="6">
        <v>436456.66000000003</v>
      </c>
      <c r="AT109" s="18">
        <f t="shared" si="446"/>
        <v>0.40322318537094592</v>
      </c>
      <c r="AU109" s="18">
        <f t="shared" si="286"/>
        <v>1.1289320456239573</v>
      </c>
      <c r="AV109" s="23">
        <v>542600</v>
      </c>
      <c r="AW109" s="23">
        <v>122579.38</v>
      </c>
      <c r="AX109" s="23">
        <v>88128.2</v>
      </c>
      <c r="AY109" s="18">
        <f t="shared" si="447"/>
        <v>0.22591113158864726</v>
      </c>
      <c r="AZ109" s="18">
        <f t="shared" si="288"/>
        <v>1.3909211807344302</v>
      </c>
      <c r="BA109" s="23">
        <v>0</v>
      </c>
      <c r="BB109" s="23">
        <v>0</v>
      </c>
      <c r="BC109" s="23"/>
      <c r="BD109" s="18" t="str">
        <f t="shared" si="289"/>
        <v xml:space="preserve"> </v>
      </c>
      <c r="BE109" s="18" t="str">
        <f t="shared" si="290"/>
        <v xml:space="preserve"> </v>
      </c>
      <c r="BF109" s="23">
        <v>275000</v>
      </c>
      <c r="BG109" s="23">
        <v>156664.06</v>
      </c>
      <c r="BH109" s="23">
        <v>153843.18</v>
      </c>
      <c r="BI109" s="18">
        <f t="shared" si="448"/>
        <v>0.56968749090909088</v>
      </c>
      <c r="BJ109" s="18">
        <f t="shared" si="292"/>
        <v>1.0183360744363188</v>
      </c>
      <c r="BK109" s="23">
        <v>0</v>
      </c>
      <c r="BL109" s="23">
        <v>0</v>
      </c>
      <c r="BM109" s="23"/>
      <c r="BN109" s="18"/>
      <c r="BO109" s="18" t="str">
        <f t="shared" si="294"/>
        <v xml:space="preserve"> </v>
      </c>
      <c r="BP109" s="23">
        <v>0</v>
      </c>
      <c r="BQ109" s="23">
        <v>0</v>
      </c>
      <c r="BR109" s="23"/>
      <c r="BS109" s="18" t="str">
        <f t="shared" si="449"/>
        <v xml:space="preserve"> </v>
      </c>
      <c r="BT109" s="18" t="str">
        <f t="shared" si="296"/>
        <v xml:space="preserve"> </v>
      </c>
      <c r="BU109" s="23">
        <v>100000</v>
      </c>
      <c r="BV109" s="23">
        <v>65969.02</v>
      </c>
      <c r="BW109" s="23">
        <v>50653.4</v>
      </c>
      <c r="BX109" s="18">
        <f t="shared" si="433"/>
        <v>0.6596902</v>
      </c>
      <c r="BY109" s="18">
        <f t="shared" si="298"/>
        <v>1.3023611445628527</v>
      </c>
      <c r="BZ109" s="23">
        <v>0</v>
      </c>
      <c r="CA109" s="23">
        <v>0</v>
      </c>
      <c r="CB109" s="23"/>
      <c r="CC109" s="18" t="str">
        <f t="shared" ref="CC109:CC111" si="472">IF(CA109&lt;=0," ",IF(BZ109&lt;=0," ",IF(CA109/BZ109*100&gt;200,"СВ.200",CA109/BZ109)))</f>
        <v xml:space="preserve"> </v>
      </c>
      <c r="CD109" s="18" t="str">
        <f t="shared" ref="CD109:CD111" si="473">IF(CA109=0," ",IF(CA109/CB109*100&gt;200,"св.200",CA109/CB109))</f>
        <v xml:space="preserve"> </v>
      </c>
      <c r="CE109" s="17">
        <v>171300</v>
      </c>
      <c r="CF109" s="17">
        <v>64439.33</v>
      </c>
      <c r="CG109" s="17">
        <v>143831.88</v>
      </c>
      <c r="CH109" s="18">
        <f t="shared" ref="CH109:CH117" si="474">IF(CF109&lt;=0," ",IF(CE109&lt;=0," ",IF(CF109/CE109*100&gt;200,"СВ.200",CF109/CE109)))</f>
        <v>0.37617822533566841</v>
      </c>
      <c r="CI109" s="18">
        <f>IF(CG109=0," ",IF(CF109/CG109*100&gt;200,"св.200",CF109/CG109))</f>
        <v>0.4480184087143963</v>
      </c>
      <c r="CJ109" s="23">
        <v>171300</v>
      </c>
      <c r="CK109" s="23">
        <v>64439.33</v>
      </c>
      <c r="CL109" s="23">
        <v>143831.88</v>
      </c>
      <c r="CM109" s="18">
        <f t="shared" si="301"/>
        <v>0.37617822533566841</v>
      </c>
      <c r="CN109" s="18">
        <f t="shared" si="315"/>
        <v>0.4480184087143963</v>
      </c>
      <c r="CO109" s="23">
        <v>0</v>
      </c>
      <c r="CP109" s="23">
        <v>0</v>
      </c>
      <c r="CQ109" s="23"/>
      <c r="CR109" s="18" t="str">
        <f t="shared" si="302"/>
        <v xml:space="preserve"> </v>
      </c>
      <c r="CS109" s="18" t="str">
        <f t="shared" si="303"/>
        <v xml:space="preserve"> </v>
      </c>
      <c r="CT109" s="23">
        <v>0</v>
      </c>
      <c r="CU109" s="23">
        <v>0</v>
      </c>
      <c r="CV109" s="23"/>
      <c r="CW109" s="18" t="str">
        <f t="shared" si="316"/>
        <v xml:space="preserve"> </v>
      </c>
      <c r="CX109" s="18" t="str">
        <f t="shared" si="317"/>
        <v xml:space="preserve"> </v>
      </c>
      <c r="CY109" s="23">
        <v>0</v>
      </c>
      <c r="CZ109" s="23">
        <v>0</v>
      </c>
      <c r="DA109" s="23"/>
      <c r="DB109" s="18" t="str">
        <f t="shared" si="450"/>
        <v xml:space="preserve"> </v>
      </c>
      <c r="DC109" s="18" t="str">
        <f t="shared" si="305"/>
        <v xml:space="preserve"> </v>
      </c>
      <c r="DD109" s="23">
        <v>0</v>
      </c>
      <c r="DE109" s="23">
        <v>0</v>
      </c>
      <c r="DF109" s="23"/>
      <c r="DG109" s="18" t="str">
        <f t="shared" si="451"/>
        <v xml:space="preserve"> </v>
      </c>
      <c r="DH109" s="18" t="str">
        <f t="shared" si="307"/>
        <v xml:space="preserve"> </v>
      </c>
      <c r="DI109" s="23">
        <v>0</v>
      </c>
      <c r="DJ109" s="23"/>
      <c r="DK109" s="18" t="str">
        <f>IF(DJ109=0," ",IF(DI109/DJ109*100&gt;200,"св.200",DI109/DJ109))</f>
        <v xml:space="preserve"> </v>
      </c>
      <c r="DL109" s="23">
        <v>50000</v>
      </c>
      <c r="DM109" s="23">
        <v>0</v>
      </c>
      <c r="DN109" s="23"/>
      <c r="DO109" s="18" t="str">
        <f t="shared" ref="DO109" si="475">IF(DM109&lt;=0," ",IF(DL109&lt;=0," ",IF(DM109/DL109*100&gt;200,"СВ.200",DM109/DL109)))</f>
        <v xml:space="preserve"> </v>
      </c>
      <c r="DP109" s="18" t="str">
        <f t="shared" ref="DP109" si="476">IF(DM109=0," ",IF(DM109/DN109*100&gt;200,"св.200",DM109/DN109))</f>
        <v xml:space="preserve"> </v>
      </c>
      <c r="DQ109" s="23">
        <v>83078.12</v>
      </c>
      <c r="DR109" s="23">
        <v>83078.12</v>
      </c>
      <c r="DS109" s="23"/>
      <c r="DT109" s="18">
        <f t="shared" si="415"/>
        <v>1</v>
      </c>
      <c r="DU109" s="18" t="e">
        <f t="shared" si="471"/>
        <v>#DIV/0!</v>
      </c>
    </row>
    <row r="110" spans="1:125" s="39" customFormat="1" ht="16.5" customHeight="1" outlineLevel="1" x14ac:dyDescent="0.25">
      <c r="A110" s="11">
        <f>A109+1</f>
        <v>88</v>
      </c>
      <c r="B110" s="5" t="s">
        <v>20</v>
      </c>
      <c r="C110" s="17">
        <v>2453962</v>
      </c>
      <c r="D110" s="17">
        <v>1603556.06</v>
      </c>
      <c r="E110" s="17">
        <v>719544.93</v>
      </c>
      <c r="F110" s="18">
        <f t="shared" si="459"/>
        <v>0.6534559459355932</v>
      </c>
      <c r="G110" s="18" t="str">
        <f t="shared" si="271"/>
        <v>св.200</v>
      </c>
      <c r="H110" s="10">
        <v>2453962</v>
      </c>
      <c r="I110" s="14">
        <v>1406324.06</v>
      </c>
      <c r="J110" s="10">
        <v>707438.89</v>
      </c>
      <c r="K110" s="18">
        <f t="shared" si="440"/>
        <v>0.57308306322591795</v>
      </c>
      <c r="L110" s="18">
        <f t="shared" si="273"/>
        <v>1.9879088920316497</v>
      </c>
      <c r="M110" s="23">
        <v>994745</v>
      </c>
      <c r="N110" s="23">
        <v>467851.6</v>
      </c>
      <c r="O110" s="23">
        <v>423009.27</v>
      </c>
      <c r="P110" s="18">
        <f t="shared" si="441"/>
        <v>0.47032314814349402</v>
      </c>
      <c r="Q110" s="18">
        <f t="shared" si="275"/>
        <v>1.1060079132544778</v>
      </c>
      <c r="R110" s="23">
        <v>0</v>
      </c>
      <c r="S110" s="23">
        <v>0</v>
      </c>
      <c r="T110" s="23"/>
      <c r="U110" s="18" t="str">
        <f t="shared" si="442"/>
        <v xml:space="preserve"> </v>
      </c>
      <c r="V110" s="18" t="str">
        <f t="shared" ref="V110:V114" si="477">IF(S110=0," ",IF(S110/T110*100&gt;200,"св.200",S110/T110))</f>
        <v xml:space="preserve"> </v>
      </c>
      <c r="W110" s="23">
        <v>59217</v>
      </c>
      <c r="X110" s="23">
        <v>72261.37</v>
      </c>
      <c r="Y110" s="23">
        <v>53024.7</v>
      </c>
      <c r="Z110" s="18">
        <f t="shared" si="443"/>
        <v>1.2202808315179763</v>
      </c>
      <c r="AA110" s="18">
        <f t="shared" si="279"/>
        <v>1.3627869653199358</v>
      </c>
      <c r="AB110" s="23">
        <v>100000</v>
      </c>
      <c r="AC110" s="23">
        <v>17710.64</v>
      </c>
      <c r="AD110" s="23">
        <v>17418.900000000001</v>
      </c>
      <c r="AE110" s="18">
        <f t="shared" si="444"/>
        <v>0.1771064</v>
      </c>
      <c r="AF110" s="18">
        <f t="shared" si="281"/>
        <v>1.0167484743583117</v>
      </c>
      <c r="AG110" s="23">
        <v>1300000</v>
      </c>
      <c r="AH110" s="23">
        <v>848500.45</v>
      </c>
      <c r="AI110" s="23">
        <v>213986.02</v>
      </c>
      <c r="AJ110" s="18">
        <f>IF(AH110&lt;=0," ",IF(AG110&lt;=0," ",IF(AH110/AG110*100&gt;200,"СВ.200",AH110/AG110)))</f>
        <v>0.65269265384615383</v>
      </c>
      <c r="AK110" s="18" t="str">
        <f t="shared" si="283"/>
        <v>св.200</v>
      </c>
      <c r="AL110" s="23">
        <v>0</v>
      </c>
      <c r="AM110" s="23">
        <v>0</v>
      </c>
      <c r="AN110" s="23"/>
      <c r="AO110" s="18" t="str">
        <f t="shared" si="431"/>
        <v xml:space="preserve"> </v>
      </c>
      <c r="AP110" s="18" t="str">
        <f t="shared" si="284"/>
        <v xml:space="preserve"> </v>
      </c>
      <c r="AQ110" s="6">
        <v>0</v>
      </c>
      <c r="AR110" s="6">
        <v>197232</v>
      </c>
      <c r="AS110" s="6">
        <v>12106.04</v>
      </c>
      <c r="AT110" s="18" t="str">
        <f t="shared" si="446"/>
        <v xml:space="preserve"> </v>
      </c>
      <c r="AU110" s="18" t="str">
        <f>IF(AR110=0," ",IF(AR110/AS110*100&gt;200,"св.200",AR110/AS110))</f>
        <v>св.200</v>
      </c>
      <c r="AV110" s="23">
        <v>0</v>
      </c>
      <c r="AW110" s="23">
        <v>0</v>
      </c>
      <c r="AX110" s="23"/>
      <c r="AY110" s="18" t="str">
        <f t="shared" si="447"/>
        <v xml:space="preserve"> </v>
      </c>
      <c r="AZ110" s="18" t="str">
        <f t="shared" si="288"/>
        <v xml:space="preserve"> </v>
      </c>
      <c r="BA110" s="23">
        <v>0</v>
      </c>
      <c r="BB110" s="23">
        <v>0</v>
      </c>
      <c r="BC110" s="23"/>
      <c r="BD110" s="18" t="str">
        <f t="shared" si="289"/>
        <v xml:space="preserve"> </v>
      </c>
      <c r="BE110" s="18" t="str">
        <f t="shared" si="290"/>
        <v xml:space="preserve"> </v>
      </c>
      <c r="BF110" s="23">
        <v>0</v>
      </c>
      <c r="BG110" s="23">
        <v>0</v>
      </c>
      <c r="BH110" s="23"/>
      <c r="BI110" s="18" t="str">
        <f t="shared" si="448"/>
        <v xml:space="preserve"> </v>
      </c>
      <c r="BJ110" s="18" t="str">
        <f>IF(BG110=0," ",IF(BG110/BH110*100&gt;200,"св.200",BG110/BH110))</f>
        <v xml:space="preserve"> </v>
      </c>
      <c r="BK110" s="23">
        <v>0</v>
      </c>
      <c r="BL110" s="23">
        <v>0</v>
      </c>
      <c r="BM110" s="23"/>
      <c r="BN110" s="18"/>
      <c r="BO110" s="18" t="str">
        <f t="shared" si="294"/>
        <v xml:space="preserve"> </v>
      </c>
      <c r="BP110" s="23">
        <v>0</v>
      </c>
      <c r="BQ110" s="23">
        <v>0</v>
      </c>
      <c r="BR110" s="23"/>
      <c r="BS110" s="18" t="str">
        <f t="shared" si="449"/>
        <v xml:space="preserve"> </v>
      </c>
      <c r="BT110" s="18" t="str">
        <f t="shared" si="296"/>
        <v xml:space="preserve"> </v>
      </c>
      <c r="BU110" s="23">
        <v>0</v>
      </c>
      <c r="BV110" s="23">
        <v>0</v>
      </c>
      <c r="BW110" s="23"/>
      <c r="BX110" s="18" t="str">
        <f t="shared" si="433"/>
        <v xml:space="preserve"> </v>
      </c>
      <c r="BY110" s="18" t="str">
        <f t="shared" si="298"/>
        <v xml:space="preserve"> </v>
      </c>
      <c r="BZ110" s="23">
        <v>0</v>
      </c>
      <c r="CA110" s="23">
        <v>0</v>
      </c>
      <c r="CB110" s="23"/>
      <c r="CC110" s="18" t="str">
        <f t="shared" si="472"/>
        <v xml:space="preserve"> </v>
      </c>
      <c r="CD110" s="18" t="str">
        <f t="shared" si="473"/>
        <v xml:space="preserve"> </v>
      </c>
      <c r="CE110" s="17">
        <v>0</v>
      </c>
      <c r="CF110" s="17">
        <v>197232</v>
      </c>
      <c r="CG110" s="17">
        <v>12106.04</v>
      </c>
      <c r="CH110" s="18" t="str">
        <f t="shared" si="474"/>
        <v xml:space="preserve"> </v>
      </c>
      <c r="CI110" s="18" t="str">
        <f t="shared" si="314"/>
        <v>св.200</v>
      </c>
      <c r="CJ110" s="23">
        <v>0</v>
      </c>
      <c r="CK110" s="23">
        <v>0</v>
      </c>
      <c r="CL110" s="23"/>
      <c r="CM110" s="18" t="str">
        <f t="shared" si="301"/>
        <v xml:space="preserve"> </v>
      </c>
      <c r="CN110" s="18" t="str">
        <f t="shared" si="315"/>
        <v xml:space="preserve"> </v>
      </c>
      <c r="CO110" s="23">
        <v>0</v>
      </c>
      <c r="CP110" s="23">
        <v>197232</v>
      </c>
      <c r="CQ110" s="23">
        <v>12106.04</v>
      </c>
      <c r="CR110" s="18" t="str">
        <f t="shared" si="302"/>
        <v xml:space="preserve"> </v>
      </c>
      <c r="CS110" s="18" t="str">
        <f t="shared" si="303"/>
        <v>св.200</v>
      </c>
      <c r="CT110" s="23">
        <v>0</v>
      </c>
      <c r="CU110" s="23">
        <v>0</v>
      </c>
      <c r="CV110" s="23"/>
      <c r="CW110" s="18" t="str">
        <f t="shared" si="316"/>
        <v xml:space="preserve"> </v>
      </c>
      <c r="CX110" s="18" t="str">
        <f t="shared" si="317"/>
        <v xml:space="preserve"> </v>
      </c>
      <c r="CY110" s="23">
        <v>0</v>
      </c>
      <c r="CZ110" s="23">
        <v>0</v>
      </c>
      <c r="DA110" s="23"/>
      <c r="DB110" s="18" t="str">
        <f t="shared" si="450"/>
        <v xml:space="preserve"> </v>
      </c>
      <c r="DC110" s="18" t="str">
        <f t="shared" si="305"/>
        <v xml:space="preserve"> </v>
      </c>
      <c r="DD110" s="23">
        <v>0</v>
      </c>
      <c r="DE110" s="23">
        <v>0</v>
      </c>
      <c r="DF110" s="23"/>
      <c r="DG110" s="18" t="str">
        <f t="shared" si="451"/>
        <v xml:space="preserve"> </v>
      </c>
      <c r="DH110" s="18" t="str">
        <f t="shared" si="307"/>
        <v xml:space="preserve"> </v>
      </c>
      <c r="DI110" s="23">
        <v>0</v>
      </c>
      <c r="DJ110" s="23"/>
      <c r="DK110" s="18" t="str">
        <f>IF(DJ110=0," ",IF(DI110/DJ110*100&gt;200,"св.200",DI110/DJ110))</f>
        <v xml:space="preserve"> </v>
      </c>
      <c r="DL110" s="23"/>
      <c r="DM110" s="23">
        <v>0</v>
      </c>
      <c r="DN110" s="23"/>
      <c r="DO110" s="18" t="str">
        <f t="shared" ref="DO110:DO114" si="478">IF(DM110&lt;=0," ",IF(DL110&lt;=0," ",IF(DM110/DL110*100&gt;200,"СВ.200",DM110/DL110)))</f>
        <v xml:space="preserve"> </v>
      </c>
      <c r="DP110" s="18" t="str">
        <f t="shared" ref="DP110:DP113" si="479">IF(DM110=0," ",IF(DM110/DN110*100&gt;200,"св.200",DM110/DN110))</f>
        <v xml:space="preserve"> </v>
      </c>
      <c r="DQ110" s="23"/>
      <c r="DR110" s="23"/>
      <c r="DS110" s="23"/>
      <c r="DT110" s="18" t="str">
        <f t="shared" si="415"/>
        <v xml:space="preserve"> </v>
      </c>
      <c r="DU110" s="18" t="str">
        <f t="shared" si="471"/>
        <v xml:space="preserve"> </v>
      </c>
    </row>
    <row r="111" spans="1:125" s="39" customFormat="1" ht="15.75" customHeight="1" outlineLevel="1" x14ac:dyDescent="0.25">
      <c r="A111" s="11">
        <f t="shared" ref="A111:A114" si="480">A110+1</f>
        <v>89</v>
      </c>
      <c r="B111" s="5" t="s">
        <v>28</v>
      </c>
      <c r="C111" s="17">
        <v>853301</v>
      </c>
      <c r="D111" s="17">
        <v>349921.74</v>
      </c>
      <c r="E111" s="17">
        <v>286858.78999999998</v>
      </c>
      <c r="F111" s="18">
        <f t="shared" si="459"/>
        <v>0.41008007725292717</v>
      </c>
      <c r="G111" s="18">
        <f t="shared" si="271"/>
        <v>1.2198396988288209</v>
      </c>
      <c r="H111" s="10">
        <v>843301</v>
      </c>
      <c r="I111" s="14">
        <v>332753.39</v>
      </c>
      <c r="J111" s="10">
        <v>286858.78999999998</v>
      </c>
      <c r="K111" s="18">
        <f t="shared" si="440"/>
        <v>0.39458436548753056</v>
      </c>
      <c r="L111" s="18">
        <f t="shared" si="273"/>
        <v>1.1599902167892433</v>
      </c>
      <c r="M111" s="23">
        <v>475357</v>
      </c>
      <c r="N111" s="23">
        <v>180625.56</v>
      </c>
      <c r="O111" s="23">
        <v>207979.48</v>
      </c>
      <c r="P111" s="18">
        <f t="shared" si="441"/>
        <v>0.37997875281104515</v>
      </c>
      <c r="Q111" s="18">
        <f t="shared" si="275"/>
        <v>0.86847779405929848</v>
      </c>
      <c r="R111" s="23">
        <v>0</v>
      </c>
      <c r="S111" s="23">
        <v>0</v>
      </c>
      <c r="T111" s="23"/>
      <c r="U111" s="18" t="str">
        <f t="shared" si="442"/>
        <v xml:space="preserve"> </v>
      </c>
      <c r="V111" s="18" t="str">
        <f t="shared" si="477"/>
        <v xml:space="preserve"> </v>
      </c>
      <c r="W111" s="23">
        <v>11044</v>
      </c>
      <c r="X111" s="23">
        <v>0</v>
      </c>
      <c r="Y111" s="23">
        <v>10124.24</v>
      </c>
      <c r="Z111" s="18" t="str">
        <f t="shared" si="443"/>
        <v xml:space="preserve"> </v>
      </c>
      <c r="AA111" s="18">
        <f t="shared" si="279"/>
        <v>0</v>
      </c>
      <c r="AB111" s="23">
        <v>38600</v>
      </c>
      <c r="AC111" s="23">
        <v>49369.919999999998</v>
      </c>
      <c r="AD111" s="23">
        <v>4403.2299999999996</v>
      </c>
      <c r="AE111" s="18">
        <f t="shared" si="444"/>
        <v>1.2790134715025907</v>
      </c>
      <c r="AF111" s="18" t="str">
        <f t="shared" si="281"/>
        <v>св.200</v>
      </c>
      <c r="AG111" s="23">
        <v>318300</v>
      </c>
      <c r="AH111" s="23">
        <v>102757.91</v>
      </c>
      <c r="AI111" s="23">
        <v>64351.839999999997</v>
      </c>
      <c r="AJ111" s="18">
        <f>IF(AH111&lt;=0," ",IF(AG111&lt;=0," ",IF(AH111/AG111*100&gt;200,"СВ.200",AH111/AG111)))</f>
        <v>0.32283352183474712</v>
      </c>
      <c r="AK111" s="18">
        <f t="shared" si="283"/>
        <v>1.5968138595570851</v>
      </c>
      <c r="AL111" s="23">
        <v>0</v>
      </c>
      <c r="AM111" s="23">
        <v>0</v>
      </c>
      <c r="AN111" s="23"/>
      <c r="AO111" s="18" t="str">
        <f t="shared" si="431"/>
        <v xml:space="preserve"> </v>
      </c>
      <c r="AP111" s="18" t="str">
        <f t="shared" si="284"/>
        <v xml:space="preserve"> </v>
      </c>
      <c r="AQ111" s="6">
        <v>10000</v>
      </c>
      <c r="AR111" s="6">
        <v>17168.349999999999</v>
      </c>
      <c r="AS111" s="6">
        <v>0</v>
      </c>
      <c r="AT111" s="18">
        <f t="shared" si="446"/>
        <v>1.7168349999999999</v>
      </c>
      <c r="AU111" s="18" t="str">
        <f t="shared" si="286"/>
        <v xml:space="preserve"> </v>
      </c>
      <c r="AV111" s="23">
        <v>0</v>
      </c>
      <c r="AW111" s="23">
        <v>0</v>
      </c>
      <c r="AX111" s="23"/>
      <c r="AY111" s="18" t="str">
        <f t="shared" si="447"/>
        <v xml:space="preserve"> </v>
      </c>
      <c r="AZ111" s="18" t="str">
        <f t="shared" si="288"/>
        <v xml:space="preserve"> </v>
      </c>
      <c r="BA111" s="23">
        <v>0</v>
      </c>
      <c r="BB111" s="23">
        <v>8925.7800000000007</v>
      </c>
      <c r="BC111" s="23"/>
      <c r="BD111" s="18" t="str">
        <f t="shared" si="289"/>
        <v xml:space="preserve"> </v>
      </c>
      <c r="BE111" s="18" t="str">
        <f t="shared" si="290"/>
        <v xml:space="preserve"> </v>
      </c>
      <c r="BF111" s="23">
        <v>0</v>
      </c>
      <c r="BG111" s="23">
        <v>0</v>
      </c>
      <c r="BH111" s="23"/>
      <c r="BI111" s="18" t="str">
        <f t="shared" si="448"/>
        <v xml:space="preserve"> </v>
      </c>
      <c r="BJ111" s="18" t="str">
        <f t="shared" si="292"/>
        <v xml:space="preserve"> </v>
      </c>
      <c r="BK111" s="23">
        <v>0</v>
      </c>
      <c r="BL111" s="23">
        <v>0</v>
      </c>
      <c r="BM111" s="23"/>
      <c r="BN111" s="18"/>
      <c r="BO111" s="18" t="str">
        <f t="shared" si="294"/>
        <v xml:space="preserve"> </v>
      </c>
      <c r="BP111" s="23">
        <v>0</v>
      </c>
      <c r="BQ111" s="23">
        <v>0</v>
      </c>
      <c r="BR111" s="23"/>
      <c r="BS111" s="18" t="str">
        <f t="shared" si="449"/>
        <v xml:space="preserve"> </v>
      </c>
      <c r="BT111" s="18" t="str">
        <f t="shared" si="296"/>
        <v xml:space="preserve"> </v>
      </c>
      <c r="BU111" s="23">
        <v>10000</v>
      </c>
      <c r="BV111" s="23">
        <v>8242.57</v>
      </c>
      <c r="BW111" s="23"/>
      <c r="BX111" s="18">
        <f t="shared" si="433"/>
        <v>0.82425700000000002</v>
      </c>
      <c r="BY111" s="18" t="str">
        <f t="shared" si="298"/>
        <v xml:space="preserve"> </v>
      </c>
      <c r="BZ111" s="23">
        <v>0</v>
      </c>
      <c r="CA111" s="23">
        <v>0</v>
      </c>
      <c r="CB111" s="23"/>
      <c r="CC111" s="18" t="str">
        <f t="shared" si="472"/>
        <v xml:space="preserve"> </v>
      </c>
      <c r="CD111" s="18" t="str">
        <f t="shared" si="473"/>
        <v xml:space="preserve"> </v>
      </c>
      <c r="CE111" s="17">
        <v>0</v>
      </c>
      <c r="CF111" s="17">
        <v>0</v>
      </c>
      <c r="CG111" s="17">
        <v>0</v>
      </c>
      <c r="CH111" s="18" t="str">
        <f t="shared" si="474"/>
        <v xml:space="preserve"> </v>
      </c>
      <c r="CI111" s="18" t="str">
        <f t="shared" si="314"/>
        <v xml:space="preserve"> </v>
      </c>
      <c r="CJ111" s="23">
        <v>0</v>
      </c>
      <c r="CK111" s="23">
        <v>0</v>
      </c>
      <c r="CL111" s="23"/>
      <c r="CM111" s="18" t="str">
        <f t="shared" si="301"/>
        <v xml:space="preserve"> </v>
      </c>
      <c r="CN111" s="18" t="str">
        <f t="shared" si="315"/>
        <v xml:space="preserve"> </v>
      </c>
      <c r="CO111" s="23">
        <v>0</v>
      </c>
      <c r="CP111" s="23">
        <v>0</v>
      </c>
      <c r="CQ111" s="23"/>
      <c r="CR111" s="18" t="str">
        <f t="shared" si="302"/>
        <v xml:space="preserve"> </v>
      </c>
      <c r="CS111" s="18" t="str">
        <f t="shared" si="303"/>
        <v xml:space="preserve"> </v>
      </c>
      <c r="CT111" s="23">
        <v>0</v>
      </c>
      <c r="CU111" s="23">
        <v>0</v>
      </c>
      <c r="CV111" s="23"/>
      <c r="CW111" s="18" t="str">
        <f t="shared" si="316"/>
        <v xml:space="preserve"> </v>
      </c>
      <c r="CX111" s="18" t="str">
        <f t="shared" si="317"/>
        <v xml:space="preserve"> </v>
      </c>
      <c r="CY111" s="23">
        <v>0</v>
      </c>
      <c r="CZ111" s="23">
        <v>0</v>
      </c>
      <c r="DA111" s="23"/>
      <c r="DB111" s="18" t="str">
        <f t="shared" si="450"/>
        <v xml:space="preserve"> </v>
      </c>
      <c r="DC111" s="18" t="str">
        <f t="shared" si="305"/>
        <v xml:space="preserve"> </v>
      </c>
      <c r="DD111" s="23">
        <v>0</v>
      </c>
      <c r="DE111" s="23">
        <v>0</v>
      </c>
      <c r="DF111" s="23"/>
      <c r="DG111" s="18" t="str">
        <f t="shared" si="451"/>
        <v xml:space="preserve"> </v>
      </c>
      <c r="DH111" s="18" t="str">
        <f t="shared" si="307"/>
        <v xml:space="preserve"> </v>
      </c>
      <c r="DI111" s="23">
        <v>0</v>
      </c>
      <c r="DJ111" s="23"/>
      <c r="DK111" s="18" t="str">
        <f t="shared" si="308"/>
        <v xml:space="preserve"> </v>
      </c>
      <c r="DL111" s="23"/>
      <c r="DM111" s="23">
        <v>0</v>
      </c>
      <c r="DN111" s="23"/>
      <c r="DO111" s="18" t="str">
        <f t="shared" si="478"/>
        <v xml:space="preserve"> </v>
      </c>
      <c r="DP111" s="18" t="str">
        <f t="shared" si="479"/>
        <v xml:space="preserve"> </v>
      </c>
      <c r="DQ111" s="23"/>
      <c r="DR111" s="23"/>
      <c r="DS111" s="23"/>
      <c r="DT111" s="18" t="str">
        <f t="shared" si="415"/>
        <v xml:space="preserve"> </v>
      </c>
      <c r="DU111" s="18" t="str">
        <f t="shared" si="471"/>
        <v xml:space="preserve"> </v>
      </c>
    </row>
    <row r="112" spans="1:125" s="39" customFormat="1" ht="15.75" customHeight="1" outlineLevel="1" x14ac:dyDescent="0.25">
      <c r="A112" s="11">
        <f t="shared" si="480"/>
        <v>90</v>
      </c>
      <c r="B112" s="5" t="s">
        <v>50</v>
      </c>
      <c r="C112" s="17">
        <v>1677450</v>
      </c>
      <c r="D112" s="17">
        <v>557861.17000000004</v>
      </c>
      <c r="E112" s="17">
        <v>995317.44</v>
      </c>
      <c r="F112" s="18">
        <f t="shared" si="459"/>
        <v>0.33256500640853681</v>
      </c>
      <c r="G112" s="18">
        <f t="shared" si="271"/>
        <v>0.56048567781551184</v>
      </c>
      <c r="H112" s="10">
        <v>1647450</v>
      </c>
      <c r="I112" s="14">
        <v>557360.16999999993</v>
      </c>
      <c r="J112" s="10">
        <v>754317.44</v>
      </c>
      <c r="K112" s="18">
        <f t="shared" si="440"/>
        <v>0.33831689580867397</v>
      </c>
      <c r="L112" s="18">
        <f t="shared" si="273"/>
        <v>0.73889338949925376</v>
      </c>
      <c r="M112" s="23">
        <v>439498</v>
      </c>
      <c r="N112" s="23">
        <v>173930.16</v>
      </c>
      <c r="O112" s="23">
        <v>185790.85</v>
      </c>
      <c r="P112" s="18">
        <f t="shared" si="441"/>
        <v>0.39574732990821349</v>
      </c>
      <c r="Q112" s="18">
        <f t="shared" si="275"/>
        <v>0.93616106498247897</v>
      </c>
      <c r="R112" s="23">
        <v>0</v>
      </c>
      <c r="S112" s="23">
        <v>0</v>
      </c>
      <c r="T112" s="23"/>
      <c r="U112" s="18" t="str">
        <f t="shared" si="442"/>
        <v xml:space="preserve"> </v>
      </c>
      <c r="V112" s="18" t="str">
        <f t="shared" si="477"/>
        <v xml:space="preserve"> </v>
      </c>
      <c r="W112" s="23">
        <v>227952</v>
      </c>
      <c r="X112" s="23">
        <v>115385.81</v>
      </c>
      <c r="Y112" s="23">
        <v>111230.48</v>
      </c>
      <c r="Z112" s="18">
        <f t="shared" si="443"/>
        <v>0.5061846792307152</v>
      </c>
      <c r="AA112" s="18">
        <f t="shared" si="279"/>
        <v>1.0373578357299187</v>
      </c>
      <c r="AB112" s="23">
        <v>80000</v>
      </c>
      <c r="AC112" s="23">
        <v>33079.1</v>
      </c>
      <c r="AD112" s="23">
        <v>41783.360000000001</v>
      </c>
      <c r="AE112" s="18">
        <f t="shared" si="444"/>
        <v>0.41348874999999996</v>
      </c>
      <c r="AF112" s="18">
        <f t="shared" si="281"/>
        <v>0.7916811860032319</v>
      </c>
      <c r="AG112" s="23">
        <v>900000</v>
      </c>
      <c r="AH112" s="23">
        <v>234965.1</v>
      </c>
      <c r="AI112" s="23">
        <v>415512.75</v>
      </c>
      <c r="AJ112" s="18">
        <f>IF(AH112&lt;=0," ",IF(AG112&lt;=0," ",IF(AH112/AG112*100&gt;200,"СВ.200",AH112/AG112)))</f>
        <v>0.26107233333333335</v>
      </c>
      <c r="AK112" s="18">
        <f t="shared" si="283"/>
        <v>0.56548228664463362</v>
      </c>
      <c r="AL112" s="23">
        <v>0</v>
      </c>
      <c r="AM112" s="23">
        <v>0</v>
      </c>
      <c r="AN112" s="23"/>
      <c r="AO112" s="18" t="str">
        <f t="shared" si="431"/>
        <v xml:space="preserve"> </v>
      </c>
      <c r="AP112" s="18" t="str">
        <f t="shared" si="284"/>
        <v xml:space="preserve"> </v>
      </c>
      <c r="AQ112" s="6">
        <v>30000</v>
      </c>
      <c r="AR112" s="6">
        <v>501</v>
      </c>
      <c r="AS112" s="6">
        <v>241000</v>
      </c>
      <c r="AT112" s="18">
        <f t="shared" si="446"/>
        <v>1.67E-2</v>
      </c>
      <c r="AU112" s="18">
        <f t="shared" si="286"/>
        <v>2.0788381742738588E-3</v>
      </c>
      <c r="AV112" s="23">
        <v>0</v>
      </c>
      <c r="AW112" s="23">
        <v>0</v>
      </c>
      <c r="AX112" s="23"/>
      <c r="AY112" s="18" t="str">
        <f t="shared" si="447"/>
        <v xml:space="preserve"> </v>
      </c>
      <c r="AZ112" s="18" t="str">
        <f t="shared" si="288"/>
        <v xml:space="preserve"> </v>
      </c>
      <c r="BA112" s="23">
        <v>0</v>
      </c>
      <c r="BB112" s="23">
        <v>0</v>
      </c>
      <c r="BC112" s="23"/>
      <c r="BD112" s="18" t="str">
        <f t="shared" si="289"/>
        <v xml:space="preserve"> </v>
      </c>
      <c r="BE112" s="18" t="str">
        <f t="shared" si="290"/>
        <v xml:space="preserve"> </v>
      </c>
      <c r="BF112" s="23">
        <v>0</v>
      </c>
      <c r="BG112" s="23">
        <v>0</v>
      </c>
      <c r="BH112" s="23"/>
      <c r="BI112" s="18" t="str">
        <f t="shared" si="448"/>
        <v xml:space="preserve"> </v>
      </c>
      <c r="BJ112" s="18" t="str">
        <f t="shared" si="292"/>
        <v xml:space="preserve"> </v>
      </c>
      <c r="BK112" s="23">
        <v>0</v>
      </c>
      <c r="BL112" s="23">
        <v>0</v>
      </c>
      <c r="BM112" s="23"/>
      <c r="BN112" s="18"/>
      <c r="BO112" s="18" t="str">
        <f t="shared" si="294"/>
        <v xml:space="preserve"> </v>
      </c>
      <c r="BP112" s="23">
        <v>0</v>
      </c>
      <c r="BQ112" s="23">
        <v>0</v>
      </c>
      <c r="BR112" s="23"/>
      <c r="BS112" s="18" t="str">
        <f t="shared" si="449"/>
        <v xml:space="preserve"> </v>
      </c>
      <c r="BT112" s="18" t="str">
        <f t="shared" si="296"/>
        <v xml:space="preserve"> </v>
      </c>
      <c r="BU112" s="23">
        <v>30000</v>
      </c>
      <c r="BV112" s="23">
        <v>501</v>
      </c>
      <c r="BW112" s="23"/>
      <c r="BX112" s="18">
        <f t="shared" si="433"/>
        <v>1.67E-2</v>
      </c>
      <c r="BY112" s="18" t="str">
        <f t="shared" si="298"/>
        <v xml:space="preserve"> </v>
      </c>
      <c r="BZ112" s="23">
        <v>0</v>
      </c>
      <c r="CA112" s="23">
        <v>0</v>
      </c>
      <c r="CB112" s="23">
        <v>241000</v>
      </c>
      <c r="CC112" s="18" t="str">
        <f t="shared" si="470"/>
        <v xml:space="preserve"> </v>
      </c>
      <c r="CD112" s="18"/>
      <c r="CE112" s="17">
        <v>0</v>
      </c>
      <c r="CF112" s="17">
        <v>0</v>
      </c>
      <c r="CG112" s="17">
        <v>0</v>
      </c>
      <c r="CH112" s="18" t="str">
        <f t="shared" si="474"/>
        <v xml:space="preserve"> </v>
      </c>
      <c r="CI112" s="18" t="str">
        <f t="shared" si="314"/>
        <v xml:space="preserve"> </v>
      </c>
      <c r="CJ112" s="23">
        <v>0</v>
      </c>
      <c r="CK112" s="23">
        <v>0</v>
      </c>
      <c r="CL112" s="23"/>
      <c r="CM112" s="18" t="str">
        <f t="shared" si="301"/>
        <v xml:space="preserve"> </v>
      </c>
      <c r="CN112" s="18" t="str">
        <f t="shared" si="315"/>
        <v xml:space="preserve"> </v>
      </c>
      <c r="CO112" s="23">
        <v>0</v>
      </c>
      <c r="CP112" s="23">
        <v>0</v>
      </c>
      <c r="CQ112" s="23"/>
      <c r="CR112" s="18" t="str">
        <f t="shared" si="302"/>
        <v xml:space="preserve"> </v>
      </c>
      <c r="CS112" s="18" t="str">
        <f t="shared" si="303"/>
        <v xml:space="preserve"> </v>
      </c>
      <c r="CT112" s="23">
        <v>0</v>
      </c>
      <c r="CU112" s="23">
        <v>0</v>
      </c>
      <c r="CV112" s="23"/>
      <c r="CW112" s="18" t="str">
        <f t="shared" si="316"/>
        <v xml:space="preserve"> </v>
      </c>
      <c r="CX112" s="18" t="str">
        <f t="shared" si="317"/>
        <v xml:space="preserve"> </v>
      </c>
      <c r="CY112" s="23">
        <v>0</v>
      </c>
      <c r="CZ112" s="23">
        <v>0</v>
      </c>
      <c r="DA112" s="23"/>
      <c r="DB112" s="18" t="str">
        <f t="shared" si="450"/>
        <v xml:space="preserve"> </v>
      </c>
      <c r="DC112" s="18" t="str">
        <f t="shared" si="305"/>
        <v xml:space="preserve"> </v>
      </c>
      <c r="DD112" s="23">
        <v>0</v>
      </c>
      <c r="DE112" s="23">
        <v>0</v>
      </c>
      <c r="DF112" s="23"/>
      <c r="DG112" s="18" t="str">
        <f t="shared" si="451"/>
        <v xml:space="preserve"> </v>
      </c>
      <c r="DH112" s="18" t="str">
        <f t="shared" si="307"/>
        <v xml:space="preserve"> </v>
      </c>
      <c r="DI112" s="23">
        <v>0</v>
      </c>
      <c r="DJ112" s="23"/>
      <c r="DK112" s="18" t="str">
        <f t="shared" si="308"/>
        <v xml:space="preserve"> </v>
      </c>
      <c r="DL112" s="23"/>
      <c r="DM112" s="23">
        <v>0</v>
      </c>
      <c r="DN112" s="23"/>
      <c r="DO112" s="18" t="str">
        <f t="shared" si="478"/>
        <v xml:space="preserve"> </v>
      </c>
      <c r="DP112" s="18" t="str">
        <f t="shared" si="479"/>
        <v xml:space="preserve"> </v>
      </c>
      <c r="DQ112" s="23"/>
      <c r="DR112" s="23"/>
      <c r="DS112" s="23"/>
      <c r="DT112" s="18" t="str">
        <f t="shared" si="415"/>
        <v xml:space="preserve"> </v>
      </c>
      <c r="DU112" s="18" t="str">
        <f t="shared" si="471"/>
        <v xml:space="preserve"> </v>
      </c>
    </row>
    <row r="113" spans="1:125" s="39" customFormat="1" ht="15.75" customHeight="1" outlineLevel="1" x14ac:dyDescent="0.25">
      <c r="A113" s="11">
        <f t="shared" si="480"/>
        <v>91</v>
      </c>
      <c r="B113" s="5" t="s">
        <v>12</v>
      </c>
      <c r="C113" s="17">
        <v>409491.67</v>
      </c>
      <c r="D113" s="17">
        <v>148345.31</v>
      </c>
      <c r="E113" s="17">
        <v>313516.73</v>
      </c>
      <c r="F113" s="18">
        <f t="shared" si="459"/>
        <v>0.36226697847113715</v>
      </c>
      <c r="G113" s="18">
        <f t="shared" si="271"/>
        <v>0.47316553091122127</v>
      </c>
      <c r="H113" s="10">
        <v>352848</v>
      </c>
      <c r="I113" s="14">
        <v>138265.31</v>
      </c>
      <c r="J113" s="10">
        <v>159516.72999999998</v>
      </c>
      <c r="K113" s="18">
        <f t="shared" si="440"/>
        <v>0.391855161429284</v>
      </c>
      <c r="L113" s="18">
        <f t="shared" si="273"/>
        <v>0.86677623093201583</v>
      </c>
      <c r="M113" s="23">
        <v>182848</v>
      </c>
      <c r="N113" s="23">
        <v>89580.24</v>
      </c>
      <c r="O113" s="23">
        <v>90912.37</v>
      </c>
      <c r="P113" s="18">
        <f t="shared" si="441"/>
        <v>0.48991643332166612</v>
      </c>
      <c r="Q113" s="18">
        <f t="shared" si="275"/>
        <v>0.98534709853015612</v>
      </c>
      <c r="R113" s="23">
        <v>0</v>
      </c>
      <c r="S113" s="23">
        <v>0</v>
      </c>
      <c r="T113" s="23"/>
      <c r="U113" s="18" t="str">
        <f t="shared" si="442"/>
        <v xml:space="preserve"> </v>
      </c>
      <c r="V113" s="18" t="str">
        <f t="shared" si="477"/>
        <v xml:space="preserve"> </v>
      </c>
      <c r="W113" s="23">
        <v>0</v>
      </c>
      <c r="X113" s="23">
        <v>0</v>
      </c>
      <c r="Y113" s="23"/>
      <c r="Z113" s="18" t="str">
        <f t="shared" si="443"/>
        <v xml:space="preserve"> </v>
      </c>
      <c r="AA113" s="18" t="str">
        <f>IF(X113=0," ",IF(X113/Y113*100&gt;200,"св.200",X113/Y113))</f>
        <v xml:space="preserve"> </v>
      </c>
      <c r="AB113" s="23">
        <v>50000</v>
      </c>
      <c r="AC113" s="23">
        <v>30813.54</v>
      </c>
      <c r="AD113" s="23">
        <v>14493.56</v>
      </c>
      <c r="AE113" s="18">
        <f t="shared" si="444"/>
        <v>0.61627080000000001</v>
      </c>
      <c r="AF113" s="18" t="str">
        <f t="shared" si="281"/>
        <v>св.200</v>
      </c>
      <c r="AG113" s="23">
        <v>120000</v>
      </c>
      <c r="AH113" s="23">
        <v>17871.53</v>
      </c>
      <c r="AI113" s="23">
        <v>54110.8</v>
      </c>
      <c r="AJ113" s="18">
        <f>IF(AH113&lt;=0," ",IF(AG113&lt;=0," ",IF(AH113/AG113*100&gt;200,"СВ.200",AH113/AG113)))</f>
        <v>0.14892941666666665</v>
      </c>
      <c r="AK113" s="18">
        <f t="shared" si="283"/>
        <v>0.3302765806456382</v>
      </c>
      <c r="AL113" s="23">
        <v>0</v>
      </c>
      <c r="AM113" s="23">
        <v>0</v>
      </c>
      <c r="AN113" s="23"/>
      <c r="AO113" s="18" t="str">
        <f t="shared" si="431"/>
        <v xml:space="preserve"> </v>
      </c>
      <c r="AP113" s="18" t="str">
        <f t="shared" si="284"/>
        <v xml:space="preserve"> </v>
      </c>
      <c r="AQ113" s="6">
        <v>56643.67</v>
      </c>
      <c r="AR113" s="6">
        <v>10080</v>
      </c>
      <c r="AS113" s="6">
        <v>154000</v>
      </c>
      <c r="AT113" s="18">
        <f t="shared" si="446"/>
        <v>0.17795457109329252</v>
      </c>
      <c r="AU113" s="18">
        <f t="shared" si="286"/>
        <v>6.545454545454546E-2</v>
      </c>
      <c r="AV113" s="23">
        <v>0</v>
      </c>
      <c r="AW113" s="23">
        <v>0</v>
      </c>
      <c r="AX113" s="23"/>
      <c r="AY113" s="18" t="str">
        <f t="shared" si="447"/>
        <v xml:space="preserve"> </v>
      </c>
      <c r="AZ113" s="18" t="str">
        <f t="shared" si="288"/>
        <v xml:space="preserve"> </v>
      </c>
      <c r="BA113" s="23">
        <v>0</v>
      </c>
      <c r="BB113" s="23">
        <v>0</v>
      </c>
      <c r="BC113" s="23"/>
      <c r="BD113" s="18" t="str">
        <f t="shared" si="289"/>
        <v xml:space="preserve"> </v>
      </c>
      <c r="BE113" s="18" t="str">
        <f t="shared" si="290"/>
        <v xml:space="preserve"> </v>
      </c>
      <c r="BF113" s="23">
        <v>0</v>
      </c>
      <c r="BG113" s="23">
        <v>0</v>
      </c>
      <c r="BH113" s="23"/>
      <c r="BI113" s="18" t="str">
        <f t="shared" si="448"/>
        <v xml:space="preserve"> </v>
      </c>
      <c r="BJ113" s="18" t="str">
        <f t="shared" si="292"/>
        <v xml:space="preserve"> </v>
      </c>
      <c r="BK113" s="23">
        <v>0</v>
      </c>
      <c r="BL113" s="23">
        <v>0</v>
      </c>
      <c r="BM113" s="23"/>
      <c r="BN113" s="18"/>
      <c r="BO113" s="18" t="str">
        <f t="shared" si="294"/>
        <v xml:space="preserve"> </v>
      </c>
      <c r="BP113" s="23">
        <v>0</v>
      </c>
      <c r="BQ113" s="23">
        <v>0</v>
      </c>
      <c r="BR113" s="23"/>
      <c r="BS113" s="18" t="str">
        <f t="shared" si="449"/>
        <v xml:space="preserve"> </v>
      </c>
      <c r="BT113" s="18" t="str">
        <f t="shared" si="296"/>
        <v xml:space="preserve"> </v>
      </c>
      <c r="BU113" s="23">
        <v>10000</v>
      </c>
      <c r="BV113" s="23">
        <v>10080</v>
      </c>
      <c r="BW113" s="23">
        <v>4000</v>
      </c>
      <c r="BX113" s="18">
        <f t="shared" si="433"/>
        <v>1.008</v>
      </c>
      <c r="BY113" s="18" t="str">
        <f t="shared" si="298"/>
        <v>св.200</v>
      </c>
      <c r="BZ113" s="23">
        <v>46643.67</v>
      </c>
      <c r="CA113" s="23">
        <v>0</v>
      </c>
      <c r="CB113" s="23">
        <v>150000</v>
      </c>
      <c r="CC113" s="18" t="str">
        <f t="shared" ref="CC113" si="481">IF(CA113&lt;=0," ",IF(BZ113&lt;=0," ",IF(CA113/BZ113*100&gt;200,"СВ.200",CA113/BZ113)))</f>
        <v xml:space="preserve"> </v>
      </c>
      <c r="CD113" s="18"/>
      <c r="CE113" s="17">
        <v>0</v>
      </c>
      <c r="CF113" s="17">
        <v>0</v>
      </c>
      <c r="CG113" s="17">
        <v>0</v>
      </c>
      <c r="CH113" s="18" t="str">
        <f t="shared" si="474"/>
        <v xml:space="preserve"> </v>
      </c>
      <c r="CI113" s="18" t="str">
        <f t="shared" si="314"/>
        <v xml:space="preserve"> </v>
      </c>
      <c r="CJ113" s="23">
        <v>0</v>
      </c>
      <c r="CK113" s="23">
        <v>0</v>
      </c>
      <c r="CL113" s="23"/>
      <c r="CM113" s="18" t="str">
        <f t="shared" si="301"/>
        <v xml:space="preserve"> </v>
      </c>
      <c r="CN113" s="18" t="str">
        <f t="shared" si="315"/>
        <v xml:space="preserve"> </v>
      </c>
      <c r="CO113" s="23">
        <v>0</v>
      </c>
      <c r="CP113" s="23">
        <v>0</v>
      </c>
      <c r="CQ113" s="23"/>
      <c r="CR113" s="18" t="str">
        <f t="shared" si="302"/>
        <v xml:space="preserve"> </v>
      </c>
      <c r="CS113" s="18" t="str">
        <f t="shared" si="303"/>
        <v xml:space="preserve"> </v>
      </c>
      <c r="CT113" s="23">
        <v>0</v>
      </c>
      <c r="CU113" s="23">
        <v>0</v>
      </c>
      <c r="CV113" s="23"/>
      <c r="CW113" s="18" t="str">
        <f t="shared" si="316"/>
        <v xml:space="preserve"> </v>
      </c>
      <c r="CX113" s="18" t="str">
        <f t="shared" si="317"/>
        <v xml:space="preserve"> </v>
      </c>
      <c r="CY113" s="23">
        <v>0</v>
      </c>
      <c r="CZ113" s="23">
        <v>0</v>
      </c>
      <c r="DA113" s="23"/>
      <c r="DB113" s="18" t="str">
        <f t="shared" si="450"/>
        <v xml:space="preserve"> </v>
      </c>
      <c r="DC113" s="18" t="str">
        <f t="shared" si="305"/>
        <v xml:space="preserve"> </v>
      </c>
      <c r="DD113" s="23">
        <v>0</v>
      </c>
      <c r="DE113" s="23">
        <v>0</v>
      </c>
      <c r="DF113" s="23"/>
      <c r="DG113" s="18" t="str">
        <f>IF(DE113&lt;=0," ",IF(DF113&lt;=0," ",IF(DE113/DF113*100&gt;200,"СВ.200",DE113/DF113)))</f>
        <v xml:space="preserve"> </v>
      </c>
      <c r="DH113" s="18" t="str">
        <f t="shared" si="307"/>
        <v xml:space="preserve"> </v>
      </c>
      <c r="DI113" s="23">
        <v>0</v>
      </c>
      <c r="DJ113" s="23"/>
      <c r="DK113" s="18" t="str">
        <f t="shared" si="308"/>
        <v xml:space="preserve"> </v>
      </c>
      <c r="DL113" s="23"/>
      <c r="DM113" s="23">
        <v>0</v>
      </c>
      <c r="DN113" s="23"/>
      <c r="DO113" s="18" t="str">
        <f t="shared" si="478"/>
        <v xml:space="preserve"> </v>
      </c>
      <c r="DP113" s="18" t="str">
        <f t="shared" si="479"/>
        <v xml:space="preserve"> </v>
      </c>
      <c r="DQ113" s="23"/>
      <c r="DR113" s="23"/>
      <c r="DS113" s="23"/>
      <c r="DT113" s="18" t="str">
        <f t="shared" si="415"/>
        <v xml:space="preserve"> </v>
      </c>
      <c r="DU113" s="18" t="str">
        <f t="shared" si="471"/>
        <v xml:space="preserve"> </v>
      </c>
    </row>
    <row r="114" spans="1:125" s="39" customFormat="1" ht="16.5" customHeight="1" outlineLevel="1" x14ac:dyDescent="0.25">
      <c r="A114" s="11">
        <f t="shared" si="480"/>
        <v>92</v>
      </c>
      <c r="B114" s="5" t="s">
        <v>96</v>
      </c>
      <c r="C114" s="17">
        <v>3582839</v>
      </c>
      <c r="D114" s="17">
        <v>399995.5</v>
      </c>
      <c r="E114" s="17">
        <v>1556076.88</v>
      </c>
      <c r="F114" s="18">
        <f t="shared" si="459"/>
        <v>0.11164205257339221</v>
      </c>
      <c r="G114" s="18">
        <f t="shared" si="271"/>
        <v>0.25705381600425808</v>
      </c>
      <c r="H114" s="10">
        <v>3498839</v>
      </c>
      <c r="I114" s="14">
        <v>357904.66000000003</v>
      </c>
      <c r="J114" s="10">
        <v>1425148.0599999998</v>
      </c>
      <c r="K114" s="18">
        <f t="shared" si="440"/>
        <v>0.10229240613815041</v>
      </c>
      <c r="L114" s="18">
        <f t="shared" si="273"/>
        <v>0.25113507153776016</v>
      </c>
      <c r="M114" s="23">
        <v>747052</v>
      </c>
      <c r="N114" s="23">
        <v>263532.46000000002</v>
      </c>
      <c r="O114" s="23">
        <v>314928.43</v>
      </c>
      <c r="P114" s="18">
        <f t="shared" si="441"/>
        <v>0.35276320791591487</v>
      </c>
      <c r="Q114" s="18">
        <f t="shared" si="275"/>
        <v>0.8368011106523473</v>
      </c>
      <c r="R114" s="23">
        <v>0</v>
      </c>
      <c r="S114" s="23">
        <v>0</v>
      </c>
      <c r="T114" s="23"/>
      <c r="U114" s="18" t="str">
        <f t="shared" si="442"/>
        <v xml:space="preserve"> </v>
      </c>
      <c r="V114" s="18" t="str">
        <f t="shared" si="477"/>
        <v xml:space="preserve"> </v>
      </c>
      <c r="W114" s="23">
        <v>1787</v>
      </c>
      <c r="X114" s="23">
        <v>0</v>
      </c>
      <c r="Y114" s="23">
        <v>1638</v>
      </c>
      <c r="Z114" s="18" t="str">
        <f t="shared" si="443"/>
        <v xml:space="preserve"> </v>
      </c>
      <c r="AA114" s="18">
        <f t="shared" si="279"/>
        <v>0</v>
      </c>
      <c r="AB114" s="23">
        <v>150000</v>
      </c>
      <c r="AC114" s="23">
        <v>11769.73</v>
      </c>
      <c r="AD114" s="23">
        <v>27455</v>
      </c>
      <c r="AE114" s="18">
        <f t="shared" si="444"/>
        <v>7.8464866666666661E-2</v>
      </c>
      <c r="AF114" s="18">
        <f t="shared" si="281"/>
        <v>0.4286916772901111</v>
      </c>
      <c r="AG114" s="23">
        <v>2600000</v>
      </c>
      <c r="AH114" s="23">
        <v>82602.47</v>
      </c>
      <c r="AI114" s="23">
        <v>1081126.6299999999</v>
      </c>
      <c r="AJ114" s="18">
        <f t="shared" si="445"/>
        <v>3.1770180769230771E-2</v>
      </c>
      <c r="AK114" s="18">
        <f t="shared" si="283"/>
        <v>7.6404065636603555E-2</v>
      </c>
      <c r="AL114" s="23">
        <v>0</v>
      </c>
      <c r="AM114" s="23">
        <v>0</v>
      </c>
      <c r="AN114" s="23"/>
      <c r="AO114" s="18" t="str">
        <f t="shared" si="431"/>
        <v xml:space="preserve"> </v>
      </c>
      <c r="AP114" s="18" t="str">
        <f t="shared" si="284"/>
        <v xml:space="preserve"> </v>
      </c>
      <c r="AQ114" s="6">
        <v>84000</v>
      </c>
      <c r="AR114" s="6">
        <v>42090.84</v>
      </c>
      <c r="AS114" s="6">
        <v>130928.81999999999</v>
      </c>
      <c r="AT114" s="18">
        <f t="shared" si="446"/>
        <v>0.50108142857142857</v>
      </c>
      <c r="AU114" s="18">
        <f t="shared" si="286"/>
        <v>0.32147880046577981</v>
      </c>
      <c r="AV114" s="23">
        <v>0</v>
      </c>
      <c r="AW114" s="23">
        <v>0</v>
      </c>
      <c r="AX114" s="23"/>
      <c r="AY114" s="18" t="str">
        <f t="shared" si="447"/>
        <v xml:space="preserve"> </v>
      </c>
      <c r="AZ114" s="18" t="str">
        <f t="shared" si="288"/>
        <v xml:space="preserve"> </v>
      </c>
      <c r="BA114" s="23">
        <v>14000</v>
      </c>
      <c r="BB114" s="23">
        <v>0</v>
      </c>
      <c r="BC114" s="23">
        <v>17249.580000000002</v>
      </c>
      <c r="BD114" s="18" t="str">
        <f t="shared" si="289"/>
        <v xml:space="preserve"> </v>
      </c>
      <c r="BE114" s="18">
        <f t="shared" si="290"/>
        <v>0</v>
      </c>
      <c r="BF114" s="23">
        <v>70000</v>
      </c>
      <c r="BG114" s="23">
        <v>42090.84</v>
      </c>
      <c r="BH114" s="23">
        <v>30090.84</v>
      </c>
      <c r="BI114" s="18">
        <f t="shared" si="448"/>
        <v>0.60129771428571421</v>
      </c>
      <c r="BJ114" s="18">
        <f t="shared" si="292"/>
        <v>1.3987924564418939</v>
      </c>
      <c r="BK114" s="23">
        <v>0</v>
      </c>
      <c r="BL114" s="23">
        <v>0</v>
      </c>
      <c r="BM114" s="23"/>
      <c r="BN114" s="18"/>
      <c r="BO114" s="18" t="str">
        <f t="shared" si="294"/>
        <v xml:space="preserve"> </v>
      </c>
      <c r="BP114" s="23">
        <v>0</v>
      </c>
      <c r="BQ114" s="23">
        <v>0</v>
      </c>
      <c r="BR114" s="23"/>
      <c r="BS114" s="18" t="str">
        <f t="shared" si="449"/>
        <v xml:space="preserve"> </v>
      </c>
      <c r="BT114" s="18" t="str">
        <f t="shared" si="296"/>
        <v xml:space="preserve"> </v>
      </c>
      <c r="BU114" s="23">
        <v>0</v>
      </c>
      <c r="BV114" s="23">
        <v>0</v>
      </c>
      <c r="BW114" s="23"/>
      <c r="BX114" s="18" t="str">
        <f t="shared" si="433"/>
        <v xml:space="preserve"> </v>
      </c>
      <c r="BY114" s="18" t="str">
        <f t="shared" si="298"/>
        <v xml:space="preserve"> </v>
      </c>
      <c r="BZ114" s="23">
        <v>0</v>
      </c>
      <c r="CA114" s="23">
        <v>0</v>
      </c>
      <c r="CB114" s="23"/>
      <c r="CC114" s="18" t="str">
        <f t="shared" si="470"/>
        <v xml:space="preserve"> </v>
      </c>
      <c r="CD114" s="18" t="str">
        <f t="shared" si="299"/>
        <v xml:space="preserve"> </v>
      </c>
      <c r="CE114" s="17">
        <v>0</v>
      </c>
      <c r="CF114" s="17">
        <v>0</v>
      </c>
      <c r="CG114" s="17">
        <v>0</v>
      </c>
      <c r="CH114" s="18" t="str">
        <f t="shared" si="474"/>
        <v xml:space="preserve"> </v>
      </c>
      <c r="CI114" s="18" t="str">
        <f t="shared" si="314"/>
        <v xml:space="preserve"> </v>
      </c>
      <c r="CJ114" s="23">
        <v>0</v>
      </c>
      <c r="CK114" s="23">
        <v>0</v>
      </c>
      <c r="CL114" s="23"/>
      <c r="CM114" s="18" t="str">
        <f t="shared" si="301"/>
        <v xml:space="preserve"> </v>
      </c>
      <c r="CN114" s="18" t="str">
        <f t="shared" si="315"/>
        <v xml:space="preserve"> </v>
      </c>
      <c r="CO114" s="23">
        <v>0</v>
      </c>
      <c r="CP114" s="23">
        <v>0</v>
      </c>
      <c r="CQ114" s="23"/>
      <c r="CR114" s="18" t="str">
        <f t="shared" si="302"/>
        <v xml:space="preserve"> </v>
      </c>
      <c r="CS114" s="18" t="str">
        <f t="shared" si="303"/>
        <v xml:space="preserve"> </v>
      </c>
      <c r="CT114" s="23">
        <v>0</v>
      </c>
      <c r="CU114" s="23">
        <v>0</v>
      </c>
      <c r="CV114" s="23"/>
      <c r="CW114" s="18" t="str">
        <f t="shared" si="316"/>
        <v xml:space="preserve"> </v>
      </c>
      <c r="CX114" s="18" t="str">
        <f t="shared" si="317"/>
        <v xml:space="preserve"> </v>
      </c>
      <c r="CY114" s="23">
        <v>0</v>
      </c>
      <c r="CZ114" s="23">
        <v>0</v>
      </c>
      <c r="DA114" s="23"/>
      <c r="DB114" s="18" t="str">
        <f t="shared" si="450"/>
        <v xml:space="preserve"> </v>
      </c>
      <c r="DC114" s="18" t="str">
        <f t="shared" si="305"/>
        <v xml:space="preserve"> </v>
      </c>
      <c r="DD114" s="23">
        <v>0</v>
      </c>
      <c r="DE114" s="23">
        <v>0</v>
      </c>
      <c r="DF114" s="23"/>
      <c r="DG114" s="18" t="str">
        <f>IF(DE114&lt;=0," ",IF(DF114&lt;=0," ",IF(DE114/DF114*100&gt;200,"СВ.200",DE114/DF114)))</f>
        <v xml:space="preserve"> </v>
      </c>
      <c r="DH114" s="18" t="str">
        <f t="shared" si="307"/>
        <v xml:space="preserve"> </v>
      </c>
      <c r="DI114" s="23">
        <v>0</v>
      </c>
      <c r="DJ114" s="23"/>
      <c r="DK114" s="18" t="str">
        <f t="shared" si="308"/>
        <v xml:space="preserve"> </v>
      </c>
      <c r="DL114" s="23"/>
      <c r="DM114" s="23">
        <v>0</v>
      </c>
      <c r="DN114" s="23">
        <v>83588.399999999994</v>
      </c>
      <c r="DO114" s="18" t="str">
        <f t="shared" si="478"/>
        <v xml:space="preserve"> </v>
      </c>
      <c r="DP114" s="18"/>
      <c r="DQ114" s="23"/>
      <c r="DR114" s="23"/>
      <c r="DS114" s="23"/>
      <c r="DT114" s="18" t="str">
        <f t="shared" si="415"/>
        <v xml:space="preserve"> </v>
      </c>
      <c r="DU114" s="18" t="str">
        <f t="shared" ref="DU114:DU121" si="482">IF(DS114=0," ",IF(DR114/DS114*100&gt;200,"св.200",DR114/DS114))</f>
        <v xml:space="preserve"> </v>
      </c>
    </row>
    <row r="115" spans="1:125" s="38" customFormat="1" ht="32.1" customHeight="1" x14ac:dyDescent="0.25">
      <c r="A115" s="12"/>
      <c r="B115" s="4" t="s">
        <v>138</v>
      </c>
      <c r="C115" s="20">
        <v>202447648.11000001</v>
      </c>
      <c r="D115" s="20">
        <v>90439495.000000015</v>
      </c>
      <c r="E115" s="20">
        <v>86347915.49000001</v>
      </c>
      <c r="F115" s="16">
        <f t="shared" si="459"/>
        <v>0.44673028234370832</v>
      </c>
      <c r="G115" s="16">
        <f t="shared" si="271"/>
        <v>1.0473848093122045</v>
      </c>
      <c r="H115" s="15">
        <v>188757370.58999994</v>
      </c>
      <c r="I115" s="29">
        <v>84931570.230000004</v>
      </c>
      <c r="J115" s="15">
        <v>81331204</v>
      </c>
      <c r="K115" s="16">
        <f t="shared" si="440"/>
        <v>0.44995101364534235</v>
      </c>
      <c r="L115" s="16">
        <f t="shared" si="273"/>
        <v>1.0442679568594608</v>
      </c>
      <c r="M115" s="15">
        <v>155218730.58999994</v>
      </c>
      <c r="N115" s="15">
        <v>74924347.450000018</v>
      </c>
      <c r="O115" s="15">
        <v>71127479.560000002</v>
      </c>
      <c r="P115" s="16">
        <f t="shared" si="441"/>
        <v>0.48270171496188657</v>
      </c>
      <c r="Q115" s="16">
        <f t="shared" si="275"/>
        <v>1.0533811673559605</v>
      </c>
      <c r="R115" s="15">
        <v>3685640</v>
      </c>
      <c r="S115" s="15">
        <v>2008460.13</v>
      </c>
      <c r="T115" s="15">
        <v>1927663.4</v>
      </c>
      <c r="U115" s="16">
        <f t="shared" si="442"/>
        <v>0.54494202635091871</v>
      </c>
      <c r="V115" s="16">
        <f t="shared" si="277"/>
        <v>1.0419143352516835</v>
      </c>
      <c r="W115" s="15">
        <v>0</v>
      </c>
      <c r="X115" s="15">
        <v>32240.35</v>
      </c>
      <c r="Y115" s="15">
        <v>0</v>
      </c>
      <c r="Z115" s="16" t="str">
        <f t="shared" si="443"/>
        <v xml:space="preserve"> </v>
      </c>
      <c r="AA115" s="16" t="str">
        <f t="shared" si="279"/>
        <v xml:space="preserve"> </v>
      </c>
      <c r="AB115" s="15">
        <v>11628000</v>
      </c>
      <c r="AC115" s="15">
        <v>556591.74</v>
      </c>
      <c r="AD115" s="15">
        <v>1113701.6299999999</v>
      </c>
      <c r="AE115" s="16">
        <f t="shared" si="444"/>
        <v>4.7866506707946337E-2</v>
      </c>
      <c r="AF115" s="16">
        <f t="shared" si="281"/>
        <v>0.49976737485784234</v>
      </c>
      <c r="AG115" s="15">
        <v>18225000</v>
      </c>
      <c r="AH115" s="15">
        <v>7409930.5599999987</v>
      </c>
      <c r="AI115" s="15">
        <v>7162359.4100000001</v>
      </c>
      <c r="AJ115" s="16">
        <f t="shared" si="445"/>
        <v>0.40658055198902598</v>
      </c>
      <c r="AK115" s="16">
        <f t="shared" si="283"/>
        <v>1.0345655859791596</v>
      </c>
      <c r="AL115" s="15">
        <v>0</v>
      </c>
      <c r="AM115" s="15">
        <v>0</v>
      </c>
      <c r="AN115" s="15">
        <v>0</v>
      </c>
      <c r="AO115" s="16" t="str">
        <f t="shared" si="431"/>
        <v xml:space="preserve"> </v>
      </c>
      <c r="AP115" s="16" t="str">
        <f t="shared" si="284"/>
        <v xml:space="preserve"> </v>
      </c>
      <c r="AQ115" s="15">
        <v>13690277.52</v>
      </c>
      <c r="AR115" s="15">
        <v>5507924.7699999996</v>
      </c>
      <c r="AS115" s="15">
        <v>5016711.4899999993</v>
      </c>
      <c r="AT115" s="16">
        <f t="shared" si="446"/>
        <v>0.40232382155537194</v>
      </c>
      <c r="AU115" s="16">
        <f t="shared" si="286"/>
        <v>1.0979153935758821</v>
      </c>
      <c r="AV115" s="15">
        <v>1000000</v>
      </c>
      <c r="AW115" s="15">
        <v>286769.21000000002</v>
      </c>
      <c r="AX115" s="15">
        <v>451899.47</v>
      </c>
      <c r="AY115" s="16">
        <f t="shared" si="447"/>
        <v>0.28676921</v>
      </c>
      <c r="AZ115" s="16">
        <f t="shared" si="288"/>
        <v>0.63458629415962808</v>
      </c>
      <c r="BA115" s="15">
        <v>0</v>
      </c>
      <c r="BB115" s="15">
        <v>0</v>
      </c>
      <c r="BC115" s="15">
        <v>0</v>
      </c>
      <c r="BD115" s="16" t="str">
        <f t="shared" si="289"/>
        <v xml:space="preserve"> </v>
      </c>
      <c r="BE115" s="16" t="str">
        <f t="shared" si="290"/>
        <v xml:space="preserve"> </v>
      </c>
      <c r="BF115" s="15">
        <v>970000</v>
      </c>
      <c r="BG115" s="15">
        <v>622666.51</v>
      </c>
      <c r="BH115" s="15">
        <v>600562.72</v>
      </c>
      <c r="BI115" s="16">
        <f t="shared" si="448"/>
        <v>0.64192423711340207</v>
      </c>
      <c r="BJ115" s="16">
        <f t="shared" si="292"/>
        <v>1.036805131693822</v>
      </c>
      <c r="BK115" s="15">
        <v>0</v>
      </c>
      <c r="BL115" s="15">
        <v>0</v>
      </c>
      <c r="BM115" s="15">
        <v>0</v>
      </c>
      <c r="BN115" s="16" t="str">
        <f t="shared" ref="BN115:BN143" si="483">IF(BL115&lt;=0," ",IF(BK115&lt;=0," ",IF(BL115/BK115*100&gt;200,"СВ.200",BL115/BK115)))</f>
        <v xml:space="preserve"> </v>
      </c>
      <c r="BO115" s="16" t="str">
        <f t="shared" si="294"/>
        <v xml:space="preserve"> </v>
      </c>
      <c r="BP115" s="15">
        <v>2410940</v>
      </c>
      <c r="BQ115" s="15">
        <v>1372552.7699999998</v>
      </c>
      <c r="BR115" s="15">
        <v>1189148.8499999999</v>
      </c>
      <c r="BS115" s="16">
        <f t="shared" si="449"/>
        <v>0.56930191958323295</v>
      </c>
      <c r="BT115" s="16">
        <f t="shared" si="296"/>
        <v>1.1542312554059149</v>
      </c>
      <c r="BU115" s="15">
        <v>385250</v>
      </c>
      <c r="BV115" s="15">
        <v>2308275.5100000002</v>
      </c>
      <c r="BW115" s="15">
        <v>2010433.6099999999</v>
      </c>
      <c r="BX115" s="16" t="str">
        <f t="shared" si="433"/>
        <v>СВ.200</v>
      </c>
      <c r="BY115" s="16">
        <f t="shared" si="298"/>
        <v>1.1481480903017736</v>
      </c>
      <c r="BZ115" s="15">
        <v>0</v>
      </c>
      <c r="CA115" s="15">
        <v>0</v>
      </c>
      <c r="CB115" s="15">
        <v>0</v>
      </c>
      <c r="CC115" s="16" t="str">
        <f t="shared" si="470"/>
        <v xml:space="preserve"> </v>
      </c>
      <c r="CD115" s="16" t="str">
        <f t="shared" si="299"/>
        <v xml:space="preserve"> </v>
      </c>
      <c r="CE115" s="20">
        <v>8500000</v>
      </c>
      <c r="CF115" s="20">
        <v>670603.81000000006</v>
      </c>
      <c r="CG115" s="20">
        <v>289349.39</v>
      </c>
      <c r="CH115" s="16">
        <f t="shared" si="474"/>
        <v>7.8894565882352954E-2</v>
      </c>
      <c r="CI115" s="16" t="str">
        <f t="shared" si="314"/>
        <v>св.200</v>
      </c>
      <c r="CJ115" s="15">
        <v>8500000</v>
      </c>
      <c r="CK115" s="15">
        <v>670603.81000000006</v>
      </c>
      <c r="CL115" s="15">
        <v>289349.39</v>
      </c>
      <c r="CM115" s="16">
        <f t="shared" si="301"/>
        <v>7.8894565882352954E-2</v>
      </c>
      <c r="CN115" s="16" t="str">
        <f t="shared" si="315"/>
        <v>св.200</v>
      </c>
      <c r="CO115" s="15">
        <v>0</v>
      </c>
      <c r="CP115" s="15">
        <v>0</v>
      </c>
      <c r="CQ115" s="15">
        <v>0</v>
      </c>
      <c r="CR115" s="16" t="str">
        <f t="shared" si="302"/>
        <v xml:space="preserve"> </v>
      </c>
      <c r="CS115" s="16" t="str">
        <f>IF(CP115=0," ",IF(CP115/CQ115*100&gt;200,"св.200",CP115/CQ115))</f>
        <v xml:space="preserve"> </v>
      </c>
      <c r="CT115" s="15">
        <v>160000</v>
      </c>
      <c r="CU115" s="15">
        <v>98606.2</v>
      </c>
      <c r="CV115" s="15">
        <v>64798.62</v>
      </c>
      <c r="CW115" s="30">
        <f t="shared" si="316"/>
        <v>0.61628874999999994</v>
      </c>
      <c r="CX115" s="30">
        <f t="shared" si="317"/>
        <v>1.5217330245613254</v>
      </c>
      <c r="CY115" s="15">
        <v>0</v>
      </c>
      <c r="CZ115" s="15">
        <v>0</v>
      </c>
      <c r="DA115" s="15">
        <v>0</v>
      </c>
      <c r="DB115" s="16" t="str">
        <f t="shared" si="450"/>
        <v xml:space="preserve"> </v>
      </c>
      <c r="DC115" s="16" t="str">
        <f t="shared" si="305"/>
        <v xml:space="preserve"> </v>
      </c>
      <c r="DD115" s="15">
        <v>100000</v>
      </c>
      <c r="DE115" s="15">
        <v>58094.22</v>
      </c>
      <c r="DF115" s="15">
        <v>348276.98</v>
      </c>
      <c r="DG115" s="16">
        <f t="shared" si="451"/>
        <v>0.58094219999999996</v>
      </c>
      <c r="DH115" s="16">
        <f>IF(DE115&lt;=0," ",IF(DE115/DF115*100&gt;200,"св.200",DE115/DF115))</f>
        <v>0.16680465071220041</v>
      </c>
      <c r="DI115" s="15">
        <v>12550.26</v>
      </c>
      <c r="DJ115" s="15">
        <v>-13758.15</v>
      </c>
      <c r="DK115" s="16">
        <f t="shared" si="308"/>
        <v>-0.91220549274430074</v>
      </c>
      <c r="DL115" s="15">
        <f>SUM(DL116:DL121)</f>
        <v>0</v>
      </c>
      <c r="DM115" s="15">
        <v>0</v>
      </c>
      <c r="DN115" s="15">
        <v>0</v>
      </c>
      <c r="DO115" s="16" t="str">
        <f t="shared" si="452"/>
        <v xml:space="preserve"> </v>
      </c>
      <c r="DP115" s="16" t="str">
        <f t="shared" si="310"/>
        <v xml:space="preserve"> </v>
      </c>
      <c r="DQ115" s="15">
        <f>DQ116+DQ117+DQ118+DQ119+DQ120+DQ121</f>
        <v>164087.51999999999</v>
      </c>
      <c r="DR115" s="15">
        <f>DR116+DR117+DR118+DR119+DR120+DR121</f>
        <v>75286.87</v>
      </c>
      <c r="DS115" s="15">
        <v>76000</v>
      </c>
      <c r="DT115" s="16">
        <f t="shared" si="415"/>
        <v>0.45882142651677593</v>
      </c>
      <c r="DU115" s="16">
        <f t="shared" si="482"/>
        <v>0.99061671052631572</v>
      </c>
    </row>
    <row r="116" spans="1:125" s="39" customFormat="1" ht="16.5" customHeight="1" outlineLevel="1" x14ac:dyDescent="0.25">
      <c r="A116" s="11">
        <v>93</v>
      </c>
      <c r="B116" s="5" t="s">
        <v>14</v>
      </c>
      <c r="C116" s="17">
        <v>191687830.27000001</v>
      </c>
      <c r="D116" s="17">
        <v>85671368.930000007</v>
      </c>
      <c r="E116" s="17">
        <v>81568703.950000003</v>
      </c>
      <c r="F116" s="18">
        <f t="shared" si="459"/>
        <v>0.44693170562433954</v>
      </c>
      <c r="G116" s="18">
        <f t="shared" si="271"/>
        <v>1.0502970475357174</v>
      </c>
      <c r="H116" s="10">
        <v>179596605.28999999</v>
      </c>
      <c r="I116" s="14">
        <v>81081485.430000007</v>
      </c>
      <c r="J116" s="10">
        <v>77335995.620000005</v>
      </c>
      <c r="K116" s="18">
        <f t="shared" si="440"/>
        <v>0.45146446559541209</v>
      </c>
      <c r="L116" s="18">
        <f t="shared" si="273"/>
        <v>1.0484313905830336</v>
      </c>
      <c r="M116" s="23">
        <v>152310965.28999999</v>
      </c>
      <c r="N116" s="23">
        <v>73008467.510000005</v>
      </c>
      <c r="O116" s="23">
        <v>69335777.519999996</v>
      </c>
      <c r="P116" s="18">
        <f t="shared" si="441"/>
        <v>0.47933822342332294</v>
      </c>
      <c r="Q116" s="18">
        <f t="shared" si="275"/>
        <v>1.0529696229185663</v>
      </c>
      <c r="R116" s="23">
        <v>3685640</v>
      </c>
      <c r="S116" s="23">
        <v>2008460.13</v>
      </c>
      <c r="T116" s="23">
        <v>1927663.4</v>
      </c>
      <c r="U116" s="18">
        <f t="shared" si="442"/>
        <v>0.54494202635091871</v>
      </c>
      <c r="V116" s="18">
        <f t="shared" si="277"/>
        <v>1.0419143352516835</v>
      </c>
      <c r="W116" s="23">
        <v>0</v>
      </c>
      <c r="X116" s="23">
        <v>0</v>
      </c>
      <c r="Y116" s="23"/>
      <c r="Z116" s="18" t="str">
        <f t="shared" si="443"/>
        <v xml:space="preserve"> </v>
      </c>
      <c r="AA116" s="18" t="str">
        <f t="shared" si="279"/>
        <v xml:space="preserve"> </v>
      </c>
      <c r="AB116" s="23">
        <v>10100000</v>
      </c>
      <c r="AC116" s="23">
        <v>439249.86</v>
      </c>
      <c r="AD116" s="23">
        <v>980069.84</v>
      </c>
      <c r="AE116" s="18">
        <f t="shared" si="444"/>
        <v>4.3490085148514851E-2</v>
      </c>
      <c r="AF116" s="18">
        <f t="shared" si="281"/>
        <v>0.44818220301524636</v>
      </c>
      <c r="AG116" s="23">
        <v>13500000</v>
      </c>
      <c r="AH116" s="23">
        <v>5625307.9299999997</v>
      </c>
      <c r="AI116" s="23">
        <v>5092484.8600000003</v>
      </c>
      <c r="AJ116" s="18">
        <f t="shared" si="445"/>
        <v>0.41668947629629627</v>
      </c>
      <c r="AK116" s="18">
        <f t="shared" si="283"/>
        <v>1.1046292889715139</v>
      </c>
      <c r="AL116" s="23">
        <v>0</v>
      </c>
      <c r="AM116" s="23">
        <v>0</v>
      </c>
      <c r="AN116" s="23"/>
      <c r="AO116" s="18" t="str">
        <f t="shared" si="431"/>
        <v xml:space="preserve"> </v>
      </c>
      <c r="AP116" s="18" t="str">
        <f t="shared" si="284"/>
        <v xml:space="preserve"> </v>
      </c>
      <c r="AQ116" s="6">
        <v>12091224.98</v>
      </c>
      <c r="AR116" s="6">
        <v>4589883.5</v>
      </c>
      <c r="AS116" s="6">
        <v>4232708.33</v>
      </c>
      <c r="AT116" s="18">
        <f t="shared" si="446"/>
        <v>0.37960450720188316</v>
      </c>
      <c r="AU116" s="18">
        <f t="shared" si="286"/>
        <v>1.084384545816319</v>
      </c>
      <c r="AV116" s="23">
        <v>1000000</v>
      </c>
      <c r="AW116" s="23">
        <v>286769.21000000002</v>
      </c>
      <c r="AX116" s="23">
        <v>451899.47</v>
      </c>
      <c r="AY116" s="18">
        <f t="shared" si="447"/>
        <v>0.28676921</v>
      </c>
      <c r="AZ116" s="18">
        <f t="shared" si="288"/>
        <v>0.63458629415962808</v>
      </c>
      <c r="BA116" s="23">
        <v>0</v>
      </c>
      <c r="BB116" s="23">
        <v>0</v>
      </c>
      <c r="BC116" s="23"/>
      <c r="BD116" s="18" t="str">
        <f t="shared" si="289"/>
        <v xml:space="preserve"> </v>
      </c>
      <c r="BE116" s="18" t="str">
        <f t="shared" si="290"/>
        <v xml:space="preserve"> </v>
      </c>
      <c r="BF116" s="23">
        <v>0</v>
      </c>
      <c r="BG116" s="23">
        <v>0</v>
      </c>
      <c r="BH116" s="23"/>
      <c r="BI116" s="18" t="str">
        <f t="shared" si="448"/>
        <v xml:space="preserve"> </v>
      </c>
      <c r="BJ116" s="18" t="str">
        <f t="shared" si="292"/>
        <v xml:space="preserve"> </v>
      </c>
      <c r="BK116" s="23">
        <v>0</v>
      </c>
      <c r="BL116" s="23">
        <v>0</v>
      </c>
      <c r="BM116" s="23"/>
      <c r="BN116" s="18" t="str">
        <f t="shared" si="483"/>
        <v xml:space="preserve"> </v>
      </c>
      <c r="BO116" s="18" t="str">
        <f t="shared" si="294"/>
        <v xml:space="preserve"> </v>
      </c>
      <c r="BP116" s="23">
        <v>2210940</v>
      </c>
      <c r="BQ116" s="23">
        <v>1201604.3999999999</v>
      </c>
      <c r="BR116" s="23">
        <v>1132061.53</v>
      </c>
      <c r="BS116" s="18">
        <f t="shared" si="449"/>
        <v>0.54348123422616623</v>
      </c>
      <c r="BT116" s="18">
        <f t="shared" si="296"/>
        <v>1.061430291690947</v>
      </c>
      <c r="BU116" s="23">
        <v>55250</v>
      </c>
      <c r="BV116" s="23">
        <v>2271686.25</v>
      </c>
      <c r="BW116" s="23">
        <v>1895580.49</v>
      </c>
      <c r="BX116" s="18" t="str">
        <f t="shared" si="433"/>
        <v>СВ.200</v>
      </c>
      <c r="BY116" s="18">
        <f t="shared" si="298"/>
        <v>1.1984119176073604</v>
      </c>
      <c r="BZ116" s="23">
        <v>0</v>
      </c>
      <c r="CA116" s="23">
        <v>0</v>
      </c>
      <c r="CB116" s="23"/>
      <c r="CC116" s="18" t="str">
        <f t="shared" si="470"/>
        <v xml:space="preserve"> </v>
      </c>
      <c r="CD116" s="18" t="str">
        <f t="shared" si="299"/>
        <v xml:space="preserve"> </v>
      </c>
      <c r="CE116" s="17">
        <v>8500000</v>
      </c>
      <c r="CF116" s="17">
        <v>670603.81000000006</v>
      </c>
      <c r="CG116" s="17">
        <v>289349.39</v>
      </c>
      <c r="CH116" s="18">
        <f t="shared" si="474"/>
        <v>7.8894565882352954E-2</v>
      </c>
      <c r="CI116" s="18" t="str">
        <f t="shared" si="314"/>
        <v>св.200</v>
      </c>
      <c r="CJ116" s="23">
        <v>8500000</v>
      </c>
      <c r="CK116" s="23">
        <v>670603.81000000006</v>
      </c>
      <c r="CL116" s="23">
        <v>289349.39</v>
      </c>
      <c r="CM116" s="18">
        <f t="shared" si="301"/>
        <v>7.8894565882352954E-2</v>
      </c>
      <c r="CN116" s="18" t="str">
        <f t="shared" si="315"/>
        <v>св.200</v>
      </c>
      <c r="CO116" s="23">
        <v>0</v>
      </c>
      <c r="CP116" s="23">
        <v>0</v>
      </c>
      <c r="CQ116" s="23"/>
      <c r="CR116" s="18" t="str">
        <f t="shared" si="302"/>
        <v xml:space="preserve"> </v>
      </c>
      <c r="CS116" s="18" t="str">
        <f t="shared" si="303"/>
        <v xml:space="preserve"> </v>
      </c>
      <c r="CT116" s="23">
        <v>160000</v>
      </c>
      <c r="CU116" s="23">
        <v>98606.2</v>
      </c>
      <c r="CV116" s="23">
        <v>64798.62</v>
      </c>
      <c r="CW116" s="18">
        <f t="shared" si="316"/>
        <v>0.61628874999999994</v>
      </c>
      <c r="CX116" s="18">
        <f t="shared" si="317"/>
        <v>1.5217330245613254</v>
      </c>
      <c r="CY116" s="23">
        <v>0</v>
      </c>
      <c r="CZ116" s="23">
        <v>0</v>
      </c>
      <c r="DA116" s="23"/>
      <c r="DB116" s="18" t="str">
        <f t="shared" si="450"/>
        <v xml:space="preserve"> </v>
      </c>
      <c r="DC116" s="18" t="str">
        <f t="shared" si="305"/>
        <v xml:space="preserve"> </v>
      </c>
      <c r="DD116" s="23">
        <v>100000</v>
      </c>
      <c r="DE116" s="23">
        <v>58094.22</v>
      </c>
      <c r="DF116" s="23">
        <v>348276.98</v>
      </c>
      <c r="DG116" s="18">
        <f>IF(DE116&lt;=0," ",IF(DF116&lt;=0," ",IF(DE116/DF116*100&gt;200,"СВ.200",DE116/DF116)))</f>
        <v>0.16680465071220041</v>
      </c>
      <c r="DH116" s="18">
        <f>IF(DE116&lt;=0," ",IF(DE116/DF116*100&gt;200,"св.200",DE116/DF116))</f>
        <v>0.16680465071220041</v>
      </c>
      <c r="DI116" s="23">
        <v>0</v>
      </c>
      <c r="DJ116" s="23">
        <v>-13758.15</v>
      </c>
      <c r="DK116" s="18">
        <f t="shared" si="308"/>
        <v>0</v>
      </c>
      <c r="DL116" s="23"/>
      <c r="DM116" s="23">
        <v>0</v>
      </c>
      <c r="DN116" s="23"/>
      <c r="DO116" s="18" t="str">
        <f t="shared" si="452"/>
        <v xml:space="preserve"> </v>
      </c>
      <c r="DP116" s="18" t="str">
        <f t="shared" si="310"/>
        <v xml:space="preserve"> </v>
      </c>
      <c r="DQ116" s="23">
        <v>65034.98</v>
      </c>
      <c r="DR116" s="23">
        <v>0</v>
      </c>
      <c r="DS116" s="23">
        <v>64500</v>
      </c>
      <c r="DT116" s="18" t="str">
        <f t="shared" si="415"/>
        <v xml:space="preserve"> </v>
      </c>
      <c r="DU116" s="18">
        <f t="shared" si="482"/>
        <v>0</v>
      </c>
    </row>
    <row r="117" spans="1:125" s="39" customFormat="1" ht="16.5" customHeight="1" outlineLevel="1" x14ac:dyDescent="0.25">
      <c r="A117" s="11">
        <f>A116+1</f>
        <v>94</v>
      </c>
      <c r="B117" s="5" t="s">
        <v>55</v>
      </c>
      <c r="C117" s="17">
        <v>1635397.46</v>
      </c>
      <c r="D117" s="17">
        <v>637583.4</v>
      </c>
      <c r="E117" s="17">
        <v>654417.48</v>
      </c>
      <c r="F117" s="18">
        <f t="shared" si="459"/>
        <v>0.38986449202385337</v>
      </c>
      <c r="G117" s="18">
        <f t="shared" si="271"/>
        <v>0.97427623724231827</v>
      </c>
      <c r="H117" s="10">
        <v>1291103.8900000001</v>
      </c>
      <c r="I117" s="14">
        <v>459663.82</v>
      </c>
      <c r="J117" s="10">
        <v>462327.62999999995</v>
      </c>
      <c r="K117" s="18">
        <f t="shared" si="440"/>
        <v>0.35602388278761982</v>
      </c>
      <c r="L117" s="18">
        <f t="shared" si="273"/>
        <v>0.99423826345831867</v>
      </c>
      <c r="M117" s="23">
        <v>628103.89</v>
      </c>
      <c r="N117" s="23">
        <v>270790.12</v>
      </c>
      <c r="O117" s="23">
        <v>223077.78</v>
      </c>
      <c r="P117" s="18">
        <f t="shared" si="441"/>
        <v>0.43112313792547918</v>
      </c>
      <c r="Q117" s="18">
        <f t="shared" si="275"/>
        <v>1.2138820818460718</v>
      </c>
      <c r="R117" s="23">
        <v>0</v>
      </c>
      <c r="S117" s="23">
        <v>0</v>
      </c>
      <c r="T117" s="23"/>
      <c r="U117" s="18" t="str">
        <f t="shared" si="442"/>
        <v xml:space="preserve"> </v>
      </c>
      <c r="V117" s="18" t="str">
        <f t="shared" ref="V117:V121" si="484">IF(S117=0," ",IF(S117/T117*100&gt;200,"св.200",S117/T117))</f>
        <v xml:space="preserve"> </v>
      </c>
      <c r="W117" s="23">
        <v>0</v>
      </c>
      <c r="X117" s="23">
        <v>0</v>
      </c>
      <c r="Y117" s="23"/>
      <c r="Z117" s="18" t="str">
        <f t="shared" si="443"/>
        <v xml:space="preserve"> </v>
      </c>
      <c r="AA117" s="18" t="str">
        <f t="shared" si="279"/>
        <v xml:space="preserve"> </v>
      </c>
      <c r="AB117" s="23">
        <v>73000</v>
      </c>
      <c r="AC117" s="23">
        <v>15743.27</v>
      </c>
      <c r="AD117" s="23">
        <v>21914.16</v>
      </c>
      <c r="AE117" s="18">
        <f t="shared" si="444"/>
        <v>0.21566123287671232</v>
      </c>
      <c r="AF117" s="18">
        <f t="shared" si="281"/>
        <v>0.71840627247405331</v>
      </c>
      <c r="AG117" s="23">
        <v>590000</v>
      </c>
      <c r="AH117" s="23">
        <v>173130.43</v>
      </c>
      <c r="AI117" s="23">
        <v>217335.69</v>
      </c>
      <c r="AJ117" s="18">
        <f t="shared" si="445"/>
        <v>0.29344140677966102</v>
      </c>
      <c r="AK117" s="18">
        <f t="shared" si="283"/>
        <v>0.79660376995605275</v>
      </c>
      <c r="AL117" s="23">
        <v>0</v>
      </c>
      <c r="AM117" s="23">
        <v>0</v>
      </c>
      <c r="AN117" s="23"/>
      <c r="AO117" s="18" t="str">
        <f t="shared" si="431"/>
        <v xml:space="preserve"> </v>
      </c>
      <c r="AP117" s="18" t="str">
        <f t="shared" si="284"/>
        <v xml:space="preserve"> </v>
      </c>
      <c r="AQ117" s="6">
        <v>344293.57</v>
      </c>
      <c r="AR117" s="6">
        <v>177919.58000000002</v>
      </c>
      <c r="AS117" s="6">
        <v>192089.84999999998</v>
      </c>
      <c r="AT117" s="18">
        <f t="shared" si="446"/>
        <v>0.51676707177540382</v>
      </c>
      <c r="AU117" s="18">
        <f t="shared" si="286"/>
        <v>0.92623103198841605</v>
      </c>
      <c r="AV117" s="23">
        <v>0</v>
      </c>
      <c r="AW117" s="23">
        <v>0</v>
      </c>
      <c r="AX117" s="23"/>
      <c r="AY117" s="18" t="str">
        <f t="shared" si="447"/>
        <v xml:space="preserve"> </v>
      </c>
      <c r="AZ117" s="18" t="str">
        <f t="shared" si="288"/>
        <v xml:space="preserve"> </v>
      </c>
      <c r="BA117" s="23">
        <v>0</v>
      </c>
      <c r="BB117" s="23">
        <v>0</v>
      </c>
      <c r="BC117" s="23"/>
      <c r="BD117" s="18" t="str">
        <f t="shared" si="289"/>
        <v xml:space="preserve"> </v>
      </c>
      <c r="BE117" s="18" t="str">
        <f t="shared" si="290"/>
        <v xml:space="preserve"> </v>
      </c>
      <c r="BF117" s="23">
        <v>120000</v>
      </c>
      <c r="BG117" s="23">
        <v>95691.55</v>
      </c>
      <c r="BH117" s="23">
        <v>64604.4</v>
      </c>
      <c r="BI117" s="18">
        <f t="shared" si="448"/>
        <v>0.79742958333333336</v>
      </c>
      <c r="BJ117" s="18">
        <f t="shared" si="292"/>
        <v>1.4811924574796764</v>
      </c>
      <c r="BK117" s="23">
        <v>0</v>
      </c>
      <c r="BL117" s="23">
        <v>0</v>
      </c>
      <c r="BM117" s="23"/>
      <c r="BN117" s="18" t="str">
        <f t="shared" si="483"/>
        <v xml:space="preserve"> </v>
      </c>
      <c r="BO117" s="18" t="str">
        <f t="shared" si="294"/>
        <v xml:space="preserve"> </v>
      </c>
      <c r="BP117" s="23">
        <v>50000</v>
      </c>
      <c r="BQ117" s="23">
        <v>28351.15</v>
      </c>
      <c r="BR117" s="23">
        <v>12632.33</v>
      </c>
      <c r="BS117" s="18">
        <f t="shared" si="449"/>
        <v>0.56702300000000005</v>
      </c>
      <c r="BT117" s="18" t="str">
        <f t="shared" si="296"/>
        <v>св.200</v>
      </c>
      <c r="BU117" s="23">
        <v>150000</v>
      </c>
      <c r="BV117" s="23">
        <v>29583.31</v>
      </c>
      <c r="BW117" s="23">
        <v>114853.12</v>
      </c>
      <c r="BX117" s="18">
        <f t="shared" si="433"/>
        <v>0.19722206666666667</v>
      </c>
      <c r="BY117" s="18">
        <f t="shared" si="298"/>
        <v>0.25757515337850639</v>
      </c>
      <c r="BZ117" s="23">
        <v>0</v>
      </c>
      <c r="CA117" s="23">
        <v>0</v>
      </c>
      <c r="CB117" s="23"/>
      <c r="CC117" s="18" t="str">
        <f t="shared" si="470"/>
        <v xml:space="preserve"> </v>
      </c>
      <c r="CD117" s="18" t="str">
        <f t="shared" si="299"/>
        <v xml:space="preserve"> </v>
      </c>
      <c r="CE117" s="17">
        <v>0</v>
      </c>
      <c r="CF117" s="17">
        <v>0</v>
      </c>
      <c r="CG117" s="17">
        <v>0</v>
      </c>
      <c r="CH117" s="18" t="str">
        <f t="shared" si="474"/>
        <v xml:space="preserve"> </v>
      </c>
      <c r="CI117" s="18" t="str">
        <f t="shared" si="314"/>
        <v xml:space="preserve"> </v>
      </c>
      <c r="CJ117" s="23">
        <v>0</v>
      </c>
      <c r="CK117" s="23">
        <v>0</v>
      </c>
      <c r="CL117" s="23"/>
      <c r="CM117" s="18" t="str">
        <f t="shared" si="301"/>
        <v xml:space="preserve"> </v>
      </c>
      <c r="CN117" s="18" t="str">
        <f t="shared" si="315"/>
        <v xml:space="preserve"> </v>
      </c>
      <c r="CO117" s="23">
        <v>0</v>
      </c>
      <c r="CP117" s="23">
        <v>0</v>
      </c>
      <c r="CQ117" s="23"/>
      <c r="CR117" s="18" t="str">
        <f t="shared" si="302"/>
        <v xml:space="preserve"> </v>
      </c>
      <c r="CS117" s="18" t="str">
        <f t="shared" si="303"/>
        <v xml:space="preserve"> </v>
      </c>
      <c r="CT117" s="23">
        <v>0</v>
      </c>
      <c r="CU117" s="23">
        <v>0</v>
      </c>
      <c r="CV117" s="23"/>
      <c r="CW117" s="18" t="str">
        <f t="shared" si="316"/>
        <v xml:space="preserve"> </v>
      </c>
      <c r="CX117" s="18" t="str">
        <f t="shared" si="317"/>
        <v xml:space="preserve"> </v>
      </c>
      <c r="CY117" s="23">
        <v>0</v>
      </c>
      <c r="CZ117" s="23">
        <v>0</v>
      </c>
      <c r="DA117" s="23"/>
      <c r="DB117" s="18" t="str">
        <f t="shared" si="450"/>
        <v xml:space="preserve"> </v>
      </c>
      <c r="DC117" s="18" t="str">
        <f t="shared" si="305"/>
        <v xml:space="preserve"> </v>
      </c>
      <c r="DD117" s="23">
        <v>0</v>
      </c>
      <c r="DE117" s="23">
        <v>0</v>
      </c>
      <c r="DF117" s="23"/>
      <c r="DG117" s="18" t="str">
        <f>IF(DE117&lt;=0," ",IF(DF117&lt;=0," ",IF(DE117/DF117*100&gt;200,"СВ.200",DE117/DF117)))</f>
        <v xml:space="preserve"> </v>
      </c>
      <c r="DH117" s="18" t="str">
        <f t="shared" si="307"/>
        <v xml:space="preserve"> </v>
      </c>
      <c r="DI117" s="23">
        <v>0</v>
      </c>
      <c r="DJ117" s="23"/>
      <c r="DK117" s="18" t="str">
        <f t="shared" si="308"/>
        <v xml:space="preserve"> </v>
      </c>
      <c r="DL117" s="23"/>
      <c r="DM117" s="23">
        <v>0</v>
      </c>
      <c r="DN117" s="23"/>
      <c r="DO117" s="18" t="str">
        <f t="shared" si="452"/>
        <v xml:space="preserve"> </v>
      </c>
      <c r="DP117" s="18" t="str">
        <f t="shared" si="310"/>
        <v xml:space="preserve"> </v>
      </c>
      <c r="DQ117" s="23">
        <v>24293.57</v>
      </c>
      <c r="DR117" s="23">
        <v>24293.57</v>
      </c>
      <c r="DS117" s="23"/>
      <c r="DT117" s="18">
        <f t="shared" ref="DT117:DT118" si="485">IF(DR117&lt;=0," ",IF(DQ117&lt;=0," ",IF(DR117/DQ117*100&gt;200,"СВ.200",DR117/DQ117)))</f>
        <v>1</v>
      </c>
      <c r="DU117" s="18" t="str">
        <f t="shared" ref="DU117:DU118" si="486">IF(DS117=0," ",IF(DR117/DS117*100&gt;200,"св.200",DR117/DS117))</f>
        <v xml:space="preserve"> </v>
      </c>
    </row>
    <row r="118" spans="1:125" s="39" customFormat="1" ht="16.5" customHeight="1" outlineLevel="1" x14ac:dyDescent="0.25">
      <c r="A118" s="11">
        <f t="shared" ref="A118:A121" si="487">A117+1</f>
        <v>95</v>
      </c>
      <c r="B118" s="5" t="s">
        <v>21</v>
      </c>
      <c r="C118" s="17">
        <v>2103676.7000000002</v>
      </c>
      <c r="D118" s="17">
        <v>633939.98</v>
      </c>
      <c r="E118" s="17">
        <v>650966.67999999993</v>
      </c>
      <c r="F118" s="18">
        <f t="shared" si="459"/>
        <v>0.30134857699379375</v>
      </c>
      <c r="G118" s="18">
        <f t="shared" si="271"/>
        <v>0.97384397616172924</v>
      </c>
      <c r="H118" s="10">
        <v>1995676.7</v>
      </c>
      <c r="I118" s="14">
        <v>536354.12</v>
      </c>
      <c r="J118" s="10">
        <v>608866.75999999989</v>
      </c>
      <c r="K118" s="18">
        <f t="shared" si="440"/>
        <v>0.26875802077560962</v>
      </c>
      <c r="L118" s="18">
        <f t="shared" si="273"/>
        <v>0.88090556955350974</v>
      </c>
      <c r="M118" s="23">
        <v>350676.7</v>
      </c>
      <c r="N118" s="23">
        <v>116516.26</v>
      </c>
      <c r="O118" s="23">
        <v>139938.96</v>
      </c>
      <c r="P118" s="18">
        <f t="shared" si="441"/>
        <v>0.33226119670910553</v>
      </c>
      <c r="Q118" s="18">
        <f t="shared" si="275"/>
        <v>0.83262202320211609</v>
      </c>
      <c r="R118" s="23">
        <v>0</v>
      </c>
      <c r="S118" s="23">
        <v>0</v>
      </c>
      <c r="T118" s="23"/>
      <c r="U118" s="18" t="str">
        <f t="shared" si="442"/>
        <v xml:space="preserve"> </v>
      </c>
      <c r="V118" s="18" t="str">
        <f t="shared" si="484"/>
        <v xml:space="preserve"> </v>
      </c>
      <c r="W118" s="23">
        <v>0</v>
      </c>
      <c r="X118" s="23">
        <v>-33121.800000000003</v>
      </c>
      <c r="Y118" s="23"/>
      <c r="Z118" s="18" t="str">
        <f t="shared" si="443"/>
        <v xml:space="preserve"> </v>
      </c>
      <c r="AA118" s="18" t="str">
        <f t="shared" si="279"/>
        <v xml:space="preserve"> </v>
      </c>
      <c r="AB118" s="23">
        <v>445000</v>
      </c>
      <c r="AC118" s="23">
        <v>27661.95</v>
      </c>
      <c r="AD118" s="23">
        <v>10641.58</v>
      </c>
      <c r="AE118" s="18">
        <f t="shared" si="444"/>
        <v>6.2161685393258427E-2</v>
      </c>
      <c r="AF118" s="18" t="str">
        <f t="shared" si="281"/>
        <v>св.200</v>
      </c>
      <c r="AG118" s="23">
        <v>1200000</v>
      </c>
      <c r="AH118" s="23">
        <v>425297.71</v>
      </c>
      <c r="AI118" s="23">
        <v>458286.22</v>
      </c>
      <c r="AJ118" s="18">
        <f t="shared" si="445"/>
        <v>0.35441475833333336</v>
      </c>
      <c r="AK118" s="18">
        <f t="shared" si="283"/>
        <v>0.92801766983087564</v>
      </c>
      <c r="AL118" s="23">
        <v>0</v>
      </c>
      <c r="AM118" s="23">
        <v>0</v>
      </c>
      <c r="AN118" s="23"/>
      <c r="AO118" s="18" t="str">
        <f t="shared" si="431"/>
        <v xml:space="preserve"> </v>
      </c>
      <c r="AP118" s="18" t="str">
        <f t="shared" si="284"/>
        <v xml:space="preserve"> </v>
      </c>
      <c r="AQ118" s="6">
        <v>108000</v>
      </c>
      <c r="AR118" s="6">
        <v>97585.86</v>
      </c>
      <c r="AS118" s="6">
        <v>42099.92</v>
      </c>
      <c r="AT118" s="18">
        <f t="shared" si="446"/>
        <v>0.90357277777777778</v>
      </c>
      <c r="AU118" s="18" t="str">
        <f t="shared" si="286"/>
        <v>св.200</v>
      </c>
      <c r="AV118" s="23">
        <v>0</v>
      </c>
      <c r="AW118" s="23">
        <v>0</v>
      </c>
      <c r="AX118" s="23"/>
      <c r="AY118" s="18" t="str">
        <f t="shared" si="447"/>
        <v xml:space="preserve"> </v>
      </c>
      <c r="AZ118" s="18" t="str">
        <f t="shared" si="288"/>
        <v xml:space="preserve"> </v>
      </c>
      <c r="BA118" s="23">
        <v>0</v>
      </c>
      <c r="BB118" s="23">
        <v>0</v>
      </c>
      <c r="BC118" s="23"/>
      <c r="BD118" s="18" t="str">
        <f t="shared" si="289"/>
        <v xml:space="preserve"> </v>
      </c>
      <c r="BE118" s="18" t="str">
        <f t="shared" si="290"/>
        <v xml:space="preserve"> </v>
      </c>
      <c r="BF118" s="23">
        <v>0</v>
      </c>
      <c r="BG118" s="23">
        <v>0</v>
      </c>
      <c r="BH118" s="23"/>
      <c r="BI118" s="18" t="str">
        <f t="shared" si="448"/>
        <v xml:space="preserve"> </v>
      </c>
      <c r="BJ118" s="18" t="str">
        <f>IF(BG118=0," ",IF(BG118/BH118*100&gt;200,"св.200",BG118/BH118))</f>
        <v xml:space="preserve"> </v>
      </c>
      <c r="BK118" s="23">
        <v>0</v>
      </c>
      <c r="BL118" s="23">
        <v>0</v>
      </c>
      <c r="BM118" s="23"/>
      <c r="BN118" s="18" t="str">
        <f t="shared" si="483"/>
        <v xml:space="preserve"> </v>
      </c>
      <c r="BO118" s="18" t="str">
        <f t="shared" si="294"/>
        <v xml:space="preserve"> </v>
      </c>
      <c r="BP118" s="23">
        <v>70000</v>
      </c>
      <c r="BQ118" s="23">
        <v>67579.91</v>
      </c>
      <c r="BR118" s="23">
        <v>30599.919999999998</v>
      </c>
      <c r="BS118" s="18">
        <f t="shared" si="449"/>
        <v>0.96542728571428571</v>
      </c>
      <c r="BT118" s="18" t="str">
        <f t="shared" si="296"/>
        <v>св.200</v>
      </c>
      <c r="BU118" s="23">
        <v>15000</v>
      </c>
      <c r="BV118" s="23">
        <v>7005.95</v>
      </c>
      <c r="BW118" s="23"/>
      <c r="BX118" s="18">
        <f t="shared" ref="BX118:BX121" si="488">IF(BV118&lt;=0," ",IF(BU118&lt;=0," ",IF(BV118/BU118*100&gt;200,"СВ.200",BV118/BU118)))</f>
        <v>0.46706333333333333</v>
      </c>
      <c r="BY118" s="18" t="str">
        <f t="shared" ref="BY118:BY121" si="489">IF(BW118=0," ",IF(BV118/BW118*100&gt;200,"св.200",BV118/BW118))</f>
        <v xml:space="preserve"> </v>
      </c>
      <c r="BZ118" s="23">
        <v>0</v>
      </c>
      <c r="CA118" s="23">
        <v>0</v>
      </c>
      <c r="CB118" s="23"/>
      <c r="CC118" s="18" t="str">
        <f t="shared" si="470"/>
        <v xml:space="preserve"> </v>
      </c>
      <c r="CD118" s="18" t="str">
        <f t="shared" si="299"/>
        <v xml:space="preserve"> </v>
      </c>
      <c r="CE118" s="17">
        <v>0</v>
      </c>
      <c r="CF118" s="17">
        <v>0</v>
      </c>
      <c r="CG118" s="17">
        <v>0</v>
      </c>
      <c r="CH118" s="18" t="str">
        <f t="shared" si="300"/>
        <v xml:space="preserve"> </v>
      </c>
      <c r="CI118" s="18" t="str">
        <f t="shared" si="314"/>
        <v xml:space="preserve"> </v>
      </c>
      <c r="CJ118" s="23">
        <v>0</v>
      </c>
      <c r="CK118" s="23">
        <v>0</v>
      </c>
      <c r="CL118" s="23"/>
      <c r="CM118" s="18" t="str">
        <f t="shared" si="301"/>
        <v xml:space="preserve"> </v>
      </c>
      <c r="CN118" s="18" t="str">
        <f t="shared" si="315"/>
        <v xml:space="preserve"> </v>
      </c>
      <c r="CO118" s="23">
        <v>0</v>
      </c>
      <c r="CP118" s="23">
        <v>0</v>
      </c>
      <c r="CQ118" s="23"/>
      <c r="CR118" s="18" t="str">
        <f t="shared" si="302"/>
        <v xml:space="preserve"> </v>
      </c>
      <c r="CS118" s="18" t="str">
        <f t="shared" si="303"/>
        <v xml:space="preserve"> </v>
      </c>
      <c r="CT118" s="23">
        <v>0</v>
      </c>
      <c r="CU118" s="23">
        <v>0</v>
      </c>
      <c r="CV118" s="23"/>
      <c r="CW118" s="18" t="str">
        <f t="shared" si="316"/>
        <v xml:space="preserve"> </v>
      </c>
      <c r="CX118" s="18" t="str">
        <f t="shared" si="317"/>
        <v xml:space="preserve"> </v>
      </c>
      <c r="CY118" s="23">
        <v>0</v>
      </c>
      <c r="CZ118" s="23">
        <v>0</v>
      </c>
      <c r="DA118" s="23"/>
      <c r="DB118" s="18" t="str">
        <f t="shared" si="450"/>
        <v xml:space="preserve"> </v>
      </c>
      <c r="DC118" s="18" t="str">
        <f t="shared" si="305"/>
        <v xml:space="preserve"> </v>
      </c>
      <c r="DD118" s="23">
        <v>0</v>
      </c>
      <c r="DE118" s="23">
        <v>0</v>
      </c>
      <c r="DF118" s="23"/>
      <c r="DG118" s="18" t="str">
        <f>IF(DE118&lt;=0," ",IF(DF118&lt;=0," ",IF(DE118/DF118*100&gt;200,"СВ.200",DE118/DF118)))</f>
        <v xml:space="preserve"> </v>
      </c>
      <c r="DH118" s="18" t="str">
        <f t="shared" si="307"/>
        <v xml:space="preserve"> </v>
      </c>
      <c r="DI118" s="23">
        <v>0</v>
      </c>
      <c r="DJ118" s="23"/>
      <c r="DK118" s="18" t="str">
        <f t="shared" si="308"/>
        <v xml:space="preserve"> </v>
      </c>
      <c r="DL118" s="23"/>
      <c r="DM118" s="23">
        <v>0</v>
      </c>
      <c r="DN118" s="23"/>
      <c r="DO118" s="18" t="str">
        <f t="shared" si="452"/>
        <v xml:space="preserve"> </v>
      </c>
      <c r="DP118" s="18" t="str">
        <f t="shared" si="310"/>
        <v xml:space="preserve"> </v>
      </c>
      <c r="DQ118" s="23">
        <v>23000</v>
      </c>
      <c r="DR118" s="23">
        <v>23000</v>
      </c>
      <c r="DS118" s="23">
        <v>11500</v>
      </c>
      <c r="DT118" s="18">
        <f t="shared" si="485"/>
        <v>1</v>
      </c>
      <c r="DU118" s="18">
        <f t="shared" si="486"/>
        <v>2</v>
      </c>
    </row>
    <row r="119" spans="1:125" s="39" customFormat="1" ht="16.5" customHeight="1" outlineLevel="1" x14ac:dyDescent="0.25">
      <c r="A119" s="11">
        <f t="shared" si="487"/>
        <v>96</v>
      </c>
      <c r="B119" s="5" t="s">
        <v>25</v>
      </c>
      <c r="C119" s="17">
        <v>2320122.9500000002</v>
      </c>
      <c r="D119" s="17">
        <v>1122639.8</v>
      </c>
      <c r="E119" s="17">
        <v>1327971.27</v>
      </c>
      <c r="F119" s="18">
        <f t="shared" si="459"/>
        <v>0.48387082244930163</v>
      </c>
      <c r="G119" s="18">
        <f t="shared" si="271"/>
        <v>0.84537958415320236</v>
      </c>
      <c r="H119" s="10">
        <v>2303072.23</v>
      </c>
      <c r="I119" s="14">
        <v>1099972.94</v>
      </c>
      <c r="J119" s="10">
        <v>1325397.27</v>
      </c>
      <c r="K119" s="18">
        <f t="shared" si="440"/>
        <v>0.47761113423698393</v>
      </c>
      <c r="L119" s="18">
        <f t="shared" si="273"/>
        <v>0.82991942483780723</v>
      </c>
      <c r="M119" s="23">
        <v>888072.23</v>
      </c>
      <c r="N119" s="23">
        <v>1044059.92</v>
      </c>
      <c r="O119" s="23">
        <v>1000580.43</v>
      </c>
      <c r="P119" s="18">
        <f t="shared" si="441"/>
        <v>1.1756475258774841</v>
      </c>
      <c r="Q119" s="18">
        <f t="shared" si="275"/>
        <v>1.0434542678393179</v>
      </c>
      <c r="R119" s="23">
        <v>0</v>
      </c>
      <c r="S119" s="23">
        <v>0</v>
      </c>
      <c r="T119" s="23"/>
      <c r="U119" s="18" t="str">
        <f t="shared" si="442"/>
        <v xml:space="preserve"> </v>
      </c>
      <c r="V119" s="18" t="str">
        <f t="shared" si="484"/>
        <v xml:space="preserve"> </v>
      </c>
      <c r="W119" s="23">
        <v>0</v>
      </c>
      <c r="X119" s="23">
        <v>0</v>
      </c>
      <c r="Y119" s="23"/>
      <c r="Z119" s="18" t="str">
        <f t="shared" si="443"/>
        <v xml:space="preserve"> </v>
      </c>
      <c r="AA119" s="18" t="str">
        <f t="shared" si="279"/>
        <v xml:space="preserve"> </v>
      </c>
      <c r="AB119" s="23">
        <v>470000</v>
      </c>
      <c r="AC119" s="23">
        <v>29129.51</v>
      </c>
      <c r="AD119" s="23">
        <v>72921.89</v>
      </c>
      <c r="AE119" s="18">
        <f t="shared" si="444"/>
        <v>6.1977680851063824E-2</v>
      </c>
      <c r="AF119" s="18">
        <f t="shared" si="281"/>
        <v>0.39946180769587841</v>
      </c>
      <c r="AG119" s="23">
        <v>945000</v>
      </c>
      <c r="AH119" s="23">
        <v>26783.51</v>
      </c>
      <c r="AI119" s="23">
        <v>251894.95</v>
      </c>
      <c r="AJ119" s="18">
        <f t="shared" si="445"/>
        <v>2.8342338624338624E-2</v>
      </c>
      <c r="AK119" s="18">
        <f t="shared" si="283"/>
        <v>0.10632809431074342</v>
      </c>
      <c r="AL119" s="23">
        <v>0</v>
      </c>
      <c r="AM119" s="23">
        <v>0</v>
      </c>
      <c r="AN119" s="23"/>
      <c r="AO119" s="18" t="str">
        <f t="shared" ref="AO119:AO143" si="490">IF(AM119&lt;=0," ",IF(AL119&lt;=0," ",IF(AM119/AL119*100&gt;200,"СВ.200",AM119/AL119)))</f>
        <v xml:space="preserve"> </v>
      </c>
      <c r="AP119" s="18" t="str">
        <f t="shared" si="284"/>
        <v xml:space="preserve"> </v>
      </c>
      <c r="AQ119" s="6">
        <v>17050.72</v>
      </c>
      <c r="AR119" s="6">
        <v>22666.86</v>
      </c>
      <c r="AS119" s="6">
        <v>2574</v>
      </c>
      <c r="AT119" s="18">
        <f t="shared" si="446"/>
        <v>1.3293784661292896</v>
      </c>
      <c r="AU119" s="18" t="str">
        <f t="shared" si="286"/>
        <v>св.200</v>
      </c>
      <c r="AV119" s="23">
        <v>0</v>
      </c>
      <c r="AW119" s="23">
        <v>0</v>
      </c>
      <c r="AX119" s="23"/>
      <c r="AY119" s="18" t="str">
        <f t="shared" si="447"/>
        <v xml:space="preserve"> </v>
      </c>
      <c r="AZ119" s="18" t="str">
        <f t="shared" si="288"/>
        <v xml:space="preserve"> </v>
      </c>
      <c r="BA119" s="23">
        <v>0</v>
      </c>
      <c r="BB119" s="23">
        <v>0</v>
      </c>
      <c r="BC119" s="23"/>
      <c r="BD119" s="18" t="str">
        <f t="shared" si="289"/>
        <v xml:space="preserve"> </v>
      </c>
      <c r="BE119" s="18" t="str">
        <f t="shared" si="290"/>
        <v xml:space="preserve"> </v>
      </c>
      <c r="BF119" s="23">
        <v>0</v>
      </c>
      <c r="BG119" s="23">
        <v>0</v>
      </c>
      <c r="BH119" s="23"/>
      <c r="BI119" s="18" t="str">
        <f t="shared" si="448"/>
        <v xml:space="preserve"> </v>
      </c>
      <c r="BJ119" s="18" t="str">
        <f t="shared" si="292"/>
        <v xml:space="preserve"> </v>
      </c>
      <c r="BK119" s="23">
        <v>0</v>
      </c>
      <c r="BL119" s="23">
        <v>0</v>
      </c>
      <c r="BM119" s="23"/>
      <c r="BN119" s="18" t="str">
        <f t="shared" si="483"/>
        <v xml:space="preserve"> </v>
      </c>
      <c r="BO119" s="18" t="str">
        <f t="shared" si="294"/>
        <v xml:space="preserve"> </v>
      </c>
      <c r="BP119" s="23">
        <v>5000</v>
      </c>
      <c r="BQ119" s="23">
        <v>10116.6</v>
      </c>
      <c r="BR119" s="23">
        <v>2574</v>
      </c>
      <c r="BS119" s="18" t="str">
        <f t="shared" si="449"/>
        <v>СВ.200</v>
      </c>
      <c r="BT119" s="18" t="str">
        <f t="shared" si="296"/>
        <v>св.200</v>
      </c>
      <c r="BU119" s="23">
        <v>0</v>
      </c>
      <c r="BV119" s="23">
        <v>0</v>
      </c>
      <c r="BW119" s="23"/>
      <c r="BX119" s="18" t="str">
        <f t="shared" si="488"/>
        <v xml:space="preserve"> </v>
      </c>
      <c r="BY119" s="18" t="str">
        <f t="shared" si="489"/>
        <v xml:space="preserve"> </v>
      </c>
      <c r="BZ119" s="23">
        <v>0</v>
      </c>
      <c r="CA119" s="23">
        <v>0</v>
      </c>
      <c r="CB119" s="23"/>
      <c r="CC119" s="18" t="str">
        <f t="shared" si="470"/>
        <v xml:space="preserve"> </v>
      </c>
      <c r="CD119" s="18" t="str">
        <f t="shared" si="299"/>
        <v xml:space="preserve"> </v>
      </c>
      <c r="CE119" s="17">
        <v>0</v>
      </c>
      <c r="CF119" s="17">
        <v>0</v>
      </c>
      <c r="CG119" s="17">
        <v>0</v>
      </c>
      <c r="CH119" s="18" t="str">
        <f t="shared" si="300"/>
        <v xml:space="preserve"> </v>
      </c>
      <c r="CI119" s="18" t="str">
        <f t="shared" si="314"/>
        <v xml:space="preserve"> </v>
      </c>
      <c r="CJ119" s="23">
        <v>0</v>
      </c>
      <c r="CK119" s="23">
        <v>0</v>
      </c>
      <c r="CL119" s="23"/>
      <c r="CM119" s="18" t="str">
        <f t="shared" si="301"/>
        <v xml:space="preserve"> </v>
      </c>
      <c r="CN119" s="18" t="str">
        <f t="shared" si="315"/>
        <v xml:space="preserve"> </v>
      </c>
      <c r="CO119" s="23">
        <v>0</v>
      </c>
      <c r="CP119" s="23">
        <v>0</v>
      </c>
      <c r="CQ119" s="23"/>
      <c r="CR119" s="18" t="str">
        <f t="shared" si="302"/>
        <v xml:space="preserve"> </v>
      </c>
      <c r="CS119" s="18" t="str">
        <f t="shared" si="303"/>
        <v xml:space="preserve"> </v>
      </c>
      <c r="CT119" s="23">
        <v>0</v>
      </c>
      <c r="CU119" s="23">
        <v>0</v>
      </c>
      <c r="CV119" s="23"/>
      <c r="CW119" s="18" t="str">
        <f t="shared" si="316"/>
        <v xml:space="preserve"> </v>
      </c>
      <c r="CX119" s="18" t="str">
        <f t="shared" si="317"/>
        <v xml:space="preserve"> </v>
      </c>
      <c r="CY119" s="23">
        <v>0</v>
      </c>
      <c r="CZ119" s="23">
        <v>0</v>
      </c>
      <c r="DA119" s="23"/>
      <c r="DB119" s="18" t="str">
        <f t="shared" si="450"/>
        <v xml:space="preserve"> </v>
      </c>
      <c r="DC119" s="18" t="str">
        <f t="shared" si="305"/>
        <v xml:space="preserve"> </v>
      </c>
      <c r="DD119" s="23">
        <v>0</v>
      </c>
      <c r="DE119" s="23">
        <v>0</v>
      </c>
      <c r="DF119" s="23"/>
      <c r="DG119" s="18" t="str">
        <f t="shared" si="451"/>
        <v xml:space="preserve"> </v>
      </c>
      <c r="DH119" s="18" t="str">
        <f t="shared" si="307"/>
        <v xml:space="preserve"> </v>
      </c>
      <c r="DI119" s="23">
        <v>12550.26</v>
      </c>
      <c r="DJ119" s="23"/>
      <c r="DK119" s="18" t="str">
        <f t="shared" si="308"/>
        <v xml:space="preserve"> </v>
      </c>
      <c r="DL119" s="23"/>
      <c r="DM119" s="23">
        <v>0</v>
      </c>
      <c r="DN119" s="23"/>
      <c r="DO119" s="18" t="str">
        <f t="shared" si="452"/>
        <v xml:space="preserve"> </v>
      </c>
      <c r="DP119" s="18" t="str">
        <f t="shared" si="310"/>
        <v xml:space="preserve"> </v>
      </c>
      <c r="DQ119" s="23">
        <v>12050.72</v>
      </c>
      <c r="DR119" s="23">
        <v>0</v>
      </c>
      <c r="DS119" s="23"/>
      <c r="DT119" s="18" t="str">
        <f t="shared" si="415"/>
        <v xml:space="preserve"> </v>
      </c>
      <c r="DU119" s="18" t="str">
        <f t="shared" si="482"/>
        <v xml:space="preserve"> </v>
      </c>
    </row>
    <row r="120" spans="1:125" s="39" customFormat="1" ht="16.5" customHeight="1" outlineLevel="1" x14ac:dyDescent="0.25">
      <c r="A120" s="11">
        <f t="shared" si="487"/>
        <v>97</v>
      </c>
      <c r="B120" s="5" t="s">
        <v>63</v>
      </c>
      <c r="C120" s="17">
        <v>3064805.46</v>
      </c>
      <c r="D120" s="17">
        <v>1656152.81</v>
      </c>
      <c r="E120" s="17">
        <v>1552489.24</v>
      </c>
      <c r="F120" s="18">
        <f t="shared" si="459"/>
        <v>0.54037779285344922</v>
      </c>
      <c r="G120" s="18">
        <f t="shared" si="271"/>
        <v>1.0667724885487773</v>
      </c>
      <c r="H120" s="10">
        <v>1981736.45</v>
      </c>
      <c r="I120" s="14">
        <v>1054932.1200000001</v>
      </c>
      <c r="J120" s="10">
        <v>1013960.03</v>
      </c>
      <c r="K120" s="18">
        <f t="shared" si="440"/>
        <v>0.5323271517764131</v>
      </c>
      <c r="L120" s="18">
        <f t="shared" si="273"/>
        <v>1.0404079932026513</v>
      </c>
      <c r="M120" s="23">
        <v>981736.45</v>
      </c>
      <c r="N120" s="23">
        <v>451898.35</v>
      </c>
      <c r="O120" s="23">
        <v>400991.14</v>
      </c>
      <c r="P120" s="18">
        <f t="shared" si="441"/>
        <v>0.46030515623617724</v>
      </c>
      <c r="Q120" s="18">
        <f t="shared" si="275"/>
        <v>1.1269534533855285</v>
      </c>
      <c r="R120" s="23">
        <v>0</v>
      </c>
      <c r="S120" s="23">
        <v>0</v>
      </c>
      <c r="T120" s="23"/>
      <c r="U120" s="18" t="str">
        <f t="shared" si="442"/>
        <v xml:space="preserve"> </v>
      </c>
      <c r="V120" s="18" t="str">
        <f t="shared" si="484"/>
        <v xml:space="preserve"> </v>
      </c>
      <c r="W120" s="23">
        <v>0</v>
      </c>
      <c r="X120" s="23">
        <v>0</v>
      </c>
      <c r="Y120" s="23"/>
      <c r="Z120" s="18" t="str">
        <f t="shared" si="443"/>
        <v xml:space="preserve"> </v>
      </c>
      <c r="AA120" s="18" t="str">
        <f t="shared" si="279"/>
        <v xml:space="preserve"> </v>
      </c>
      <c r="AB120" s="23">
        <v>200000</v>
      </c>
      <c r="AC120" s="23">
        <v>5435.42</v>
      </c>
      <c r="AD120" s="23">
        <v>-45525.3</v>
      </c>
      <c r="AE120" s="18">
        <f t="shared" ref="AE120" si="491">IF(AC120&lt;=0," ",IF(AB120&lt;=0," ",IF(AC120/AB120*100&gt;200,"СВ.200",AC120/AB120)))</f>
        <v>2.7177099999999999E-2</v>
      </c>
      <c r="AF120" s="18">
        <f t="shared" ref="AF120" si="492">IF(AD120=0," ",IF(AC120/AD120*100&gt;200,"св.200",AC120/AD120))</f>
        <v>-0.11939339224563045</v>
      </c>
      <c r="AG120" s="23">
        <v>800000</v>
      </c>
      <c r="AH120" s="23">
        <v>597598.35</v>
      </c>
      <c r="AI120" s="23">
        <v>658494.18999999994</v>
      </c>
      <c r="AJ120" s="18">
        <f>IF(AH120&lt;=0," ",IF(AG120&lt;=0," ",IF(AH120/AG120*100&gt;200,"СВ.200",AH120/AG120)))</f>
        <v>0.74699793749999999</v>
      </c>
      <c r="AK120" s="18">
        <f t="shared" si="283"/>
        <v>0.90752258573458333</v>
      </c>
      <c r="AL120" s="23">
        <v>0</v>
      </c>
      <c r="AM120" s="23">
        <v>0</v>
      </c>
      <c r="AN120" s="23"/>
      <c r="AO120" s="18" t="str">
        <f t="shared" si="490"/>
        <v xml:space="preserve"> </v>
      </c>
      <c r="AP120" s="18" t="str">
        <f t="shared" si="284"/>
        <v xml:space="preserve"> </v>
      </c>
      <c r="AQ120" s="6">
        <v>1083069.01</v>
      </c>
      <c r="AR120" s="6">
        <v>601220.69000000006</v>
      </c>
      <c r="AS120" s="6">
        <v>538529.21</v>
      </c>
      <c r="AT120" s="18">
        <f t="shared" si="446"/>
        <v>0.55510838593747602</v>
      </c>
      <c r="AU120" s="18">
        <f t="shared" si="286"/>
        <v>1.1164124040736807</v>
      </c>
      <c r="AV120" s="23">
        <v>0</v>
      </c>
      <c r="AW120" s="23">
        <v>0</v>
      </c>
      <c r="AX120" s="23"/>
      <c r="AY120" s="18" t="str">
        <f t="shared" si="447"/>
        <v xml:space="preserve"> </v>
      </c>
      <c r="AZ120" s="18" t="str">
        <f t="shared" si="288"/>
        <v xml:space="preserve"> </v>
      </c>
      <c r="BA120" s="23">
        <v>0</v>
      </c>
      <c r="BB120" s="23">
        <v>0</v>
      </c>
      <c r="BC120" s="23"/>
      <c r="BD120" s="18" t="str">
        <f t="shared" si="289"/>
        <v xml:space="preserve"> </v>
      </c>
      <c r="BE120" s="18" t="str">
        <f t="shared" si="290"/>
        <v xml:space="preserve"> </v>
      </c>
      <c r="BF120" s="23">
        <v>850000</v>
      </c>
      <c r="BG120" s="23">
        <v>526974.96</v>
      </c>
      <c r="BH120" s="23">
        <v>535958.31999999995</v>
      </c>
      <c r="BI120" s="18">
        <f t="shared" si="448"/>
        <v>0.61997054117647055</v>
      </c>
      <c r="BJ120" s="18">
        <f t="shared" si="292"/>
        <v>0.9832386966210358</v>
      </c>
      <c r="BK120" s="23">
        <v>0</v>
      </c>
      <c r="BL120" s="23">
        <v>0</v>
      </c>
      <c r="BM120" s="23"/>
      <c r="BN120" s="18" t="str">
        <f t="shared" si="483"/>
        <v xml:space="preserve"> </v>
      </c>
      <c r="BO120" s="18" t="str">
        <f t="shared" si="294"/>
        <v xml:space="preserve"> </v>
      </c>
      <c r="BP120" s="23">
        <v>60000</v>
      </c>
      <c r="BQ120" s="23">
        <v>62252.43</v>
      </c>
      <c r="BR120" s="23">
        <v>2570.89</v>
      </c>
      <c r="BS120" s="18">
        <f t="shared" si="449"/>
        <v>1.0375405</v>
      </c>
      <c r="BT120" s="18" t="str">
        <f>IF(BQ120=0," ",IF(BQ120/BR120*100&gt;200,"св.200",BQ120/BR120))</f>
        <v>св.200</v>
      </c>
      <c r="BU120" s="23">
        <v>150000</v>
      </c>
      <c r="BV120" s="23">
        <v>0</v>
      </c>
      <c r="BW120" s="23"/>
      <c r="BX120" s="18" t="str">
        <f t="shared" si="488"/>
        <v xml:space="preserve"> </v>
      </c>
      <c r="BY120" s="18" t="str">
        <f t="shared" si="489"/>
        <v xml:space="preserve"> </v>
      </c>
      <c r="BZ120" s="23">
        <v>0</v>
      </c>
      <c r="CA120" s="23">
        <v>0</v>
      </c>
      <c r="CB120" s="23"/>
      <c r="CC120" s="18" t="str">
        <f t="shared" si="470"/>
        <v xml:space="preserve"> </v>
      </c>
      <c r="CD120" s="18" t="str">
        <f t="shared" si="299"/>
        <v xml:space="preserve"> </v>
      </c>
      <c r="CE120" s="17">
        <v>0</v>
      </c>
      <c r="CF120" s="17">
        <v>0</v>
      </c>
      <c r="CG120" s="17">
        <v>0</v>
      </c>
      <c r="CH120" s="18" t="str">
        <f t="shared" si="300"/>
        <v xml:space="preserve"> </v>
      </c>
      <c r="CI120" s="18" t="str">
        <f>IF(CF120=0," ",IF(CF120/CG120*100&gt;200,"св.200",CF120/CG120))</f>
        <v xml:space="preserve"> </v>
      </c>
      <c r="CJ120" s="23">
        <v>0</v>
      </c>
      <c r="CK120" s="23">
        <v>0</v>
      </c>
      <c r="CL120" s="23"/>
      <c r="CM120" s="18" t="str">
        <f t="shared" si="301"/>
        <v xml:space="preserve"> </v>
      </c>
      <c r="CN120" s="18" t="str">
        <f t="shared" si="315"/>
        <v xml:space="preserve"> </v>
      </c>
      <c r="CO120" s="23">
        <v>0</v>
      </c>
      <c r="CP120" s="23">
        <v>0</v>
      </c>
      <c r="CQ120" s="23"/>
      <c r="CR120" s="18" t="str">
        <f t="shared" si="302"/>
        <v xml:space="preserve"> </v>
      </c>
      <c r="CS120" s="18" t="str">
        <f>IF(CP120=0," ",IF(CP120/CQ120*100&gt;200,"св.200",CP120/CQ120))</f>
        <v xml:space="preserve"> </v>
      </c>
      <c r="CT120" s="23">
        <v>0</v>
      </c>
      <c r="CU120" s="23">
        <v>0</v>
      </c>
      <c r="CV120" s="23"/>
      <c r="CW120" s="18" t="str">
        <f t="shared" si="316"/>
        <v xml:space="preserve"> </v>
      </c>
      <c r="CX120" s="18" t="str">
        <f t="shared" si="317"/>
        <v xml:space="preserve"> </v>
      </c>
      <c r="CY120" s="23">
        <v>0</v>
      </c>
      <c r="CZ120" s="23">
        <v>0</v>
      </c>
      <c r="DA120" s="23"/>
      <c r="DB120" s="18" t="str">
        <f t="shared" si="450"/>
        <v xml:space="preserve"> </v>
      </c>
      <c r="DC120" s="18" t="str">
        <f t="shared" si="305"/>
        <v xml:space="preserve"> </v>
      </c>
      <c r="DD120" s="23">
        <v>0</v>
      </c>
      <c r="DE120" s="23">
        <v>0</v>
      </c>
      <c r="DF120" s="23"/>
      <c r="DG120" s="18" t="str">
        <f t="shared" si="451"/>
        <v xml:space="preserve"> </v>
      </c>
      <c r="DH120" s="18" t="str">
        <f t="shared" si="307"/>
        <v xml:space="preserve"> </v>
      </c>
      <c r="DI120" s="23">
        <v>0</v>
      </c>
      <c r="DJ120" s="23"/>
      <c r="DK120" s="18" t="str">
        <f t="shared" si="308"/>
        <v xml:space="preserve"> </v>
      </c>
      <c r="DL120" s="23"/>
      <c r="DM120" s="23">
        <v>0</v>
      </c>
      <c r="DN120" s="23"/>
      <c r="DO120" s="18" t="str">
        <f t="shared" si="452"/>
        <v xml:space="preserve"> </v>
      </c>
      <c r="DP120" s="18" t="str">
        <f t="shared" si="310"/>
        <v xml:space="preserve"> </v>
      </c>
      <c r="DQ120" s="23">
        <v>23069.01</v>
      </c>
      <c r="DR120" s="23">
        <v>11993.3</v>
      </c>
      <c r="DS120" s="23"/>
      <c r="DT120" s="18">
        <f t="shared" si="415"/>
        <v>0.5198879362400034</v>
      </c>
      <c r="DU120" s="18" t="str">
        <f t="shared" si="482"/>
        <v xml:space="preserve"> </v>
      </c>
    </row>
    <row r="121" spans="1:125" s="39" customFormat="1" ht="16.5" customHeight="1" outlineLevel="1" x14ac:dyDescent="0.25">
      <c r="A121" s="11">
        <f t="shared" si="487"/>
        <v>98</v>
      </c>
      <c r="B121" s="5" t="s">
        <v>85</v>
      </c>
      <c r="C121" s="17">
        <v>1635815.27</v>
      </c>
      <c r="D121" s="17">
        <v>717810.08</v>
      </c>
      <c r="E121" s="17">
        <v>593366.87</v>
      </c>
      <c r="F121" s="18">
        <f t="shared" si="459"/>
        <v>0.43880876598003632</v>
      </c>
      <c r="G121" s="18">
        <f t="shared" si="271"/>
        <v>1.2097238930781558</v>
      </c>
      <c r="H121" s="10">
        <v>1589176.03</v>
      </c>
      <c r="I121" s="14">
        <v>699161.8</v>
      </c>
      <c r="J121" s="10">
        <v>584656.68999999994</v>
      </c>
      <c r="K121" s="18">
        <f t="shared" si="440"/>
        <v>0.43995239470104519</v>
      </c>
      <c r="L121" s="18">
        <f t="shared" si="273"/>
        <v>1.1958501663600225</v>
      </c>
      <c r="M121" s="23">
        <v>59176.03</v>
      </c>
      <c r="N121" s="23">
        <v>32615.29</v>
      </c>
      <c r="O121" s="23">
        <v>27113.73</v>
      </c>
      <c r="P121" s="18">
        <f t="shared" si="441"/>
        <v>0.55115711547395119</v>
      </c>
      <c r="Q121" s="18">
        <f t="shared" si="275"/>
        <v>1.2029067929790553</v>
      </c>
      <c r="R121" s="23">
        <v>0</v>
      </c>
      <c r="S121" s="23">
        <v>0</v>
      </c>
      <c r="T121" s="23"/>
      <c r="U121" s="18" t="str">
        <f t="shared" si="442"/>
        <v xml:space="preserve"> </v>
      </c>
      <c r="V121" s="18" t="str">
        <f t="shared" si="484"/>
        <v xml:space="preserve"> </v>
      </c>
      <c r="W121" s="23">
        <v>0</v>
      </c>
      <c r="X121" s="23">
        <v>65362.15</v>
      </c>
      <c r="Y121" s="23"/>
      <c r="Z121" s="18" t="str">
        <f t="shared" si="443"/>
        <v xml:space="preserve"> </v>
      </c>
      <c r="AA121" s="18" t="str">
        <f t="shared" si="279"/>
        <v xml:space="preserve"> </v>
      </c>
      <c r="AB121" s="23">
        <v>340000</v>
      </c>
      <c r="AC121" s="23">
        <v>39371.730000000003</v>
      </c>
      <c r="AD121" s="23">
        <v>73679.460000000006</v>
      </c>
      <c r="AE121" s="18">
        <f t="shared" si="444"/>
        <v>0.11579920588235296</v>
      </c>
      <c r="AF121" s="18">
        <f t="shared" si="281"/>
        <v>0.53436507270818756</v>
      </c>
      <c r="AG121" s="23">
        <v>1190000</v>
      </c>
      <c r="AH121" s="23">
        <v>561812.63</v>
      </c>
      <c r="AI121" s="23">
        <v>483863.5</v>
      </c>
      <c r="AJ121" s="18">
        <f t="shared" si="445"/>
        <v>0.47211145378151259</v>
      </c>
      <c r="AK121" s="18">
        <f t="shared" si="283"/>
        <v>1.1610973549358445</v>
      </c>
      <c r="AL121" s="23">
        <v>0</v>
      </c>
      <c r="AM121" s="23">
        <v>0</v>
      </c>
      <c r="AN121" s="23"/>
      <c r="AO121" s="18" t="str">
        <f t="shared" si="490"/>
        <v xml:space="preserve"> </v>
      </c>
      <c r="AP121" s="18" t="str">
        <f t="shared" si="284"/>
        <v xml:space="preserve"> </v>
      </c>
      <c r="AQ121" s="6">
        <v>46639.240000000005</v>
      </c>
      <c r="AR121" s="6">
        <v>18648.28</v>
      </c>
      <c r="AS121" s="6">
        <v>8710.18</v>
      </c>
      <c r="AT121" s="18">
        <f t="shared" si="446"/>
        <v>0.39984099226316716</v>
      </c>
      <c r="AU121" s="18" t="str">
        <f t="shared" si="286"/>
        <v>св.200</v>
      </c>
      <c r="AV121" s="23">
        <v>0</v>
      </c>
      <c r="AW121" s="23">
        <v>0</v>
      </c>
      <c r="AX121" s="23"/>
      <c r="AY121" s="18" t="str">
        <f t="shared" si="447"/>
        <v xml:space="preserve"> </v>
      </c>
      <c r="AZ121" s="18" t="str">
        <f t="shared" si="288"/>
        <v xml:space="preserve"> </v>
      </c>
      <c r="BA121" s="23">
        <v>0</v>
      </c>
      <c r="BB121" s="23">
        <v>0</v>
      </c>
      <c r="BC121" s="23"/>
      <c r="BD121" s="18" t="str">
        <f t="shared" si="289"/>
        <v xml:space="preserve"> </v>
      </c>
      <c r="BE121" s="18" t="str">
        <f t="shared" si="290"/>
        <v xml:space="preserve"> </v>
      </c>
      <c r="BF121" s="23">
        <v>0</v>
      </c>
      <c r="BG121" s="23">
        <v>0</v>
      </c>
      <c r="BH121" s="23"/>
      <c r="BI121" s="18" t="str">
        <f t="shared" si="448"/>
        <v xml:space="preserve"> </v>
      </c>
      <c r="BJ121" s="18" t="str">
        <f t="shared" si="292"/>
        <v xml:space="preserve"> </v>
      </c>
      <c r="BK121" s="23">
        <v>0</v>
      </c>
      <c r="BL121" s="23">
        <v>0</v>
      </c>
      <c r="BM121" s="23"/>
      <c r="BN121" s="18" t="str">
        <f t="shared" si="483"/>
        <v xml:space="preserve"> </v>
      </c>
      <c r="BO121" s="18" t="str">
        <f t="shared" si="294"/>
        <v xml:space="preserve"> </v>
      </c>
      <c r="BP121" s="23">
        <v>15000</v>
      </c>
      <c r="BQ121" s="23">
        <v>2648.28</v>
      </c>
      <c r="BR121" s="23">
        <v>8710.18</v>
      </c>
      <c r="BS121" s="18">
        <f t="shared" si="449"/>
        <v>0.17655200000000001</v>
      </c>
      <c r="BT121" s="18">
        <f t="shared" si="296"/>
        <v>0.30404423329942665</v>
      </c>
      <c r="BU121" s="23">
        <v>15000</v>
      </c>
      <c r="BV121" s="23">
        <v>0</v>
      </c>
      <c r="BW121" s="23"/>
      <c r="BX121" s="18" t="str">
        <f t="shared" si="488"/>
        <v xml:space="preserve"> </v>
      </c>
      <c r="BY121" s="18" t="str">
        <f t="shared" si="489"/>
        <v xml:space="preserve"> </v>
      </c>
      <c r="BZ121" s="23">
        <v>0</v>
      </c>
      <c r="CA121" s="23">
        <v>0</v>
      </c>
      <c r="CB121" s="23"/>
      <c r="CC121" s="18" t="str">
        <f t="shared" si="470"/>
        <v xml:space="preserve"> </v>
      </c>
      <c r="CD121" s="18" t="str">
        <f t="shared" si="299"/>
        <v xml:space="preserve"> </v>
      </c>
      <c r="CE121" s="17">
        <v>0</v>
      </c>
      <c r="CF121" s="17">
        <v>0</v>
      </c>
      <c r="CG121" s="17">
        <v>0</v>
      </c>
      <c r="CH121" s="18" t="str">
        <f t="shared" si="300"/>
        <v xml:space="preserve"> </v>
      </c>
      <c r="CI121" s="18" t="str">
        <f t="shared" si="314"/>
        <v xml:space="preserve"> </v>
      </c>
      <c r="CJ121" s="23">
        <v>0</v>
      </c>
      <c r="CK121" s="23">
        <v>0</v>
      </c>
      <c r="CL121" s="23"/>
      <c r="CM121" s="18" t="str">
        <f t="shared" si="301"/>
        <v xml:space="preserve"> </v>
      </c>
      <c r="CN121" s="18" t="str">
        <f t="shared" si="315"/>
        <v xml:space="preserve"> </v>
      </c>
      <c r="CO121" s="23">
        <v>0</v>
      </c>
      <c r="CP121" s="23">
        <v>0</v>
      </c>
      <c r="CQ121" s="23"/>
      <c r="CR121" s="18" t="str">
        <f t="shared" si="302"/>
        <v xml:space="preserve"> </v>
      </c>
      <c r="CS121" s="18" t="str">
        <f t="shared" si="303"/>
        <v xml:space="preserve"> </v>
      </c>
      <c r="CT121" s="23">
        <v>0</v>
      </c>
      <c r="CU121" s="23">
        <v>0</v>
      </c>
      <c r="CV121" s="23"/>
      <c r="CW121" s="18" t="str">
        <f t="shared" si="316"/>
        <v xml:space="preserve"> </v>
      </c>
      <c r="CX121" s="18" t="str">
        <f t="shared" si="317"/>
        <v xml:space="preserve"> </v>
      </c>
      <c r="CY121" s="23">
        <v>0</v>
      </c>
      <c r="CZ121" s="23">
        <v>0</v>
      </c>
      <c r="DA121" s="23"/>
      <c r="DB121" s="18" t="str">
        <f t="shared" si="450"/>
        <v xml:space="preserve"> </v>
      </c>
      <c r="DC121" s="18" t="str">
        <f t="shared" si="305"/>
        <v xml:space="preserve"> </v>
      </c>
      <c r="DD121" s="23">
        <v>0</v>
      </c>
      <c r="DE121" s="23">
        <v>0</v>
      </c>
      <c r="DF121" s="23"/>
      <c r="DG121" s="18" t="str">
        <f t="shared" si="451"/>
        <v xml:space="preserve"> </v>
      </c>
      <c r="DH121" s="18" t="str">
        <f t="shared" si="307"/>
        <v xml:space="preserve"> </v>
      </c>
      <c r="DI121" s="23">
        <v>0</v>
      </c>
      <c r="DJ121" s="23"/>
      <c r="DK121" s="18" t="str">
        <f t="shared" si="308"/>
        <v xml:space="preserve"> </v>
      </c>
      <c r="DL121" s="23"/>
      <c r="DM121" s="23">
        <v>0</v>
      </c>
      <c r="DN121" s="23"/>
      <c r="DO121" s="18" t="str">
        <f t="shared" si="452"/>
        <v xml:space="preserve"> </v>
      </c>
      <c r="DP121" s="18" t="str">
        <f t="shared" si="310"/>
        <v xml:space="preserve"> </v>
      </c>
      <c r="DQ121" s="23">
        <v>16639.240000000002</v>
      </c>
      <c r="DR121" s="23">
        <v>16000</v>
      </c>
      <c r="DS121" s="23"/>
      <c r="DT121" s="18">
        <f t="shared" si="415"/>
        <v>0.96158237996446949</v>
      </c>
      <c r="DU121" s="18" t="str">
        <f t="shared" si="482"/>
        <v xml:space="preserve"> </v>
      </c>
    </row>
    <row r="122" spans="1:125" s="38" customFormat="1" ht="32.1" customHeight="1" x14ac:dyDescent="0.25">
      <c r="A122" s="12"/>
      <c r="B122" s="4" t="s">
        <v>139</v>
      </c>
      <c r="C122" s="20">
        <v>24603762.200000003</v>
      </c>
      <c r="D122" s="20">
        <v>9043762.5099999998</v>
      </c>
      <c r="E122" s="20">
        <v>8895843.790000001</v>
      </c>
      <c r="F122" s="16">
        <f t="shared" si="459"/>
        <v>0.36757640707484968</v>
      </c>
      <c r="G122" s="16">
        <f t="shared" si="271"/>
        <v>1.0166278459347811</v>
      </c>
      <c r="H122" s="15">
        <v>22846857.899999999</v>
      </c>
      <c r="I122" s="29">
        <v>8386472.6799999997</v>
      </c>
      <c r="J122" s="15">
        <v>7766671.370000001</v>
      </c>
      <c r="K122" s="16">
        <f t="shared" si="440"/>
        <v>0.36707335059846458</v>
      </c>
      <c r="L122" s="16">
        <f t="shared" si="273"/>
        <v>1.0798026954499556</v>
      </c>
      <c r="M122" s="15">
        <v>9382447.9000000004</v>
      </c>
      <c r="N122" s="15">
        <v>5231767.7699999996</v>
      </c>
      <c r="O122" s="15">
        <v>4353953.8000000007</v>
      </c>
      <c r="P122" s="16">
        <f t="shared" si="441"/>
        <v>0.55761223784679892</v>
      </c>
      <c r="Q122" s="16">
        <f t="shared" si="275"/>
        <v>1.2016130648882859</v>
      </c>
      <c r="R122" s="15">
        <v>1825910</v>
      </c>
      <c r="S122" s="15">
        <v>995016.99</v>
      </c>
      <c r="T122" s="15">
        <v>954346.64</v>
      </c>
      <c r="U122" s="16">
        <f t="shared" si="442"/>
        <v>0.54494306400644066</v>
      </c>
      <c r="V122" s="16">
        <f t="shared" si="277"/>
        <v>1.042615909456128</v>
      </c>
      <c r="W122" s="15">
        <v>838000</v>
      </c>
      <c r="X122" s="15">
        <v>759322.93</v>
      </c>
      <c r="Y122" s="15">
        <v>408388.85999999993</v>
      </c>
      <c r="Z122" s="16">
        <f t="shared" si="443"/>
        <v>0.90611328162291171</v>
      </c>
      <c r="AA122" s="16">
        <f t="shared" si="279"/>
        <v>1.8593135229006985</v>
      </c>
      <c r="AB122" s="15">
        <v>1769100</v>
      </c>
      <c r="AC122" s="15">
        <v>224884.26</v>
      </c>
      <c r="AD122" s="15">
        <v>361664.13</v>
      </c>
      <c r="AE122" s="16">
        <f t="shared" si="444"/>
        <v>0.12711789045277261</v>
      </c>
      <c r="AF122" s="16">
        <f t="shared" si="281"/>
        <v>0.62180415846050319</v>
      </c>
      <c r="AG122" s="15">
        <v>8982400</v>
      </c>
      <c r="AH122" s="15">
        <v>1166460.7300000002</v>
      </c>
      <c r="AI122" s="15">
        <v>1675047.9400000002</v>
      </c>
      <c r="AJ122" s="16">
        <f t="shared" si="445"/>
        <v>0.12986069758639118</v>
      </c>
      <c r="AK122" s="16">
        <f t="shared" si="283"/>
        <v>0.6963745348088366</v>
      </c>
      <c r="AL122" s="15">
        <v>49000</v>
      </c>
      <c r="AM122" s="15">
        <v>9020</v>
      </c>
      <c r="AN122" s="15">
        <v>13270</v>
      </c>
      <c r="AO122" s="16">
        <f t="shared" si="490"/>
        <v>0.18408163265306121</v>
      </c>
      <c r="AP122" s="16">
        <f t="shared" si="284"/>
        <v>0.67972871137905044</v>
      </c>
      <c r="AQ122" s="15">
        <v>1756904.3</v>
      </c>
      <c r="AR122" s="15">
        <v>657289.83000000007</v>
      </c>
      <c r="AS122" s="15">
        <v>1129172.4200000002</v>
      </c>
      <c r="AT122" s="16">
        <f t="shared" si="446"/>
        <v>0.37411817479187687</v>
      </c>
      <c r="AU122" s="16">
        <f t="shared" si="286"/>
        <v>0.58209872855378453</v>
      </c>
      <c r="AV122" s="15">
        <v>30000</v>
      </c>
      <c r="AW122" s="15">
        <v>17866.79</v>
      </c>
      <c r="AX122" s="15">
        <v>21049.45</v>
      </c>
      <c r="AY122" s="16">
        <f t="shared" si="447"/>
        <v>0.59555966666666671</v>
      </c>
      <c r="AZ122" s="16">
        <f t="shared" si="288"/>
        <v>0.84880080002090319</v>
      </c>
      <c r="BA122" s="15">
        <v>575627.31000000006</v>
      </c>
      <c r="BB122" s="15">
        <v>211683.61</v>
      </c>
      <c r="BC122" s="15">
        <v>216597.31</v>
      </c>
      <c r="BD122" s="16">
        <f t="shared" si="289"/>
        <v>0.36774420935657132</v>
      </c>
      <c r="BE122" s="16">
        <f t="shared" si="290"/>
        <v>0.97731412269155138</v>
      </c>
      <c r="BF122" s="15">
        <v>404044.4</v>
      </c>
      <c r="BG122" s="15">
        <v>134487.72</v>
      </c>
      <c r="BH122" s="15">
        <v>121616.45999999999</v>
      </c>
      <c r="BI122" s="16">
        <f t="shared" si="448"/>
        <v>0.33285381507576889</v>
      </c>
      <c r="BJ122" s="16">
        <f t="shared" si="292"/>
        <v>1.1058348516311034</v>
      </c>
      <c r="BK122" s="15">
        <v>0</v>
      </c>
      <c r="BL122" s="15">
        <v>0</v>
      </c>
      <c r="BM122" s="15">
        <v>0</v>
      </c>
      <c r="BN122" s="16" t="str">
        <f t="shared" si="483"/>
        <v xml:space="preserve"> </v>
      </c>
      <c r="BO122" s="16" t="str">
        <f t="shared" si="294"/>
        <v xml:space="preserve"> </v>
      </c>
      <c r="BP122" s="15">
        <v>236800</v>
      </c>
      <c r="BQ122" s="15">
        <v>144170.94</v>
      </c>
      <c r="BR122" s="15">
        <v>87945.93</v>
      </c>
      <c r="BS122" s="16">
        <f t="shared" si="449"/>
        <v>0.6088299831081081</v>
      </c>
      <c r="BT122" s="16">
        <f t="shared" si="296"/>
        <v>1.6393133826659176</v>
      </c>
      <c r="BU122" s="15">
        <v>228609.59</v>
      </c>
      <c r="BV122" s="15">
        <v>124671.36</v>
      </c>
      <c r="BW122" s="15">
        <v>78931.700000000012</v>
      </c>
      <c r="BX122" s="16">
        <f t="shared" ref="BX122:BX143" si="493">IF(BV122&lt;=0," ",IF(BU122&lt;=0," ",IF(BV122/BU122*100&gt;200,"СВ.200",BV122/BU122)))</f>
        <v>0.5453461510516685</v>
      </c>
      <c r="BY122" s="16">
        <f t="shared" si="298"/>
        <v>1.5794840349314658</v>
      </c>
      <c r="BZ122" s="15">
        <v>5000</v>
      </c>
      <c r="CA122" s="15">
        <v>0</v>
      </c>
      <c r="CB122" s="15">
        <v>0</v>
      </c>
      <c r="CC122" s="16" t="str">
        <f t="shared" si="470"/>
        <v xml:space="preserve"> </v>
      </c>
      <c r="CD122" s="16" t="str">
        <f t="shared" si="299"/>
        <v xml:space="preserve"> </v>
      </c>
      <c r="CE122" s="20">
        <v>258591</v>
      </c>
      <c r="CF122" s="20">
        <v>24409.41</v>
      </c>
      <c r="CG122" s="20">
        <v>585750.14</v>
      </c>
      <c r="CH122" s="16">
        <f t="shared" si="300"/>
        <v>9.4393888418390429E-2</v>
      </c>
      <c r="CI122" s="16">
        <f t="shared" si="314"/>
        <v>4.1672051499637708E-2</v>
      </c>
      <c r="CJ122" s="15">
        <v>20000</v>
      </c>
      <c r="CK122" s="15">
        <v>5946.81</v>
      </c>
      <c r="CL122" s="15">
        <v>225485.09</v>
      </c>
      <c r="CM122" s="16">
        <f t="shared" si="301"/>
        <v>0.29734050000000001</v>
      </c>
      <c r="CN122" s="16">
        <f t="shared" si="315"/>
        <v>2.6373406773813737E-2</v>
      </c>
      <c r="CO122" s="15">
        <v>238591</v>
      </c>
      <c r="CP122" s="15">
        <v>18462.599999999999</v>
      </c>
      <c r="CQ122" s="15">
        <v>360265.05000000005</v>
      </c>
      <c r="CR122" s="16">
        <f t="shared" si="302"/>
        <v>7.7381795625149311E-2</v>
      </c>
      <c r="CS122" s="16">
        <f t="shared" si="303"/>
        <v>5.1247269198052926E-2</v>
      </c>
      <c r="CT122" s="15">
        <v>0</v>
      </c>
      <c r="CU122" s="15">
        <v>0</v>
      </c>
      <c r="CV122" s="15">
        <v>0</v>
      </c>
      <c r="CW122" s="30" t="str">
        <f t="shared" si="316"/>
        <v xml:space="preserve"> </v>
      </c>
      <c r="CX122" s="30" t="str">
        <f t="shared" si="317"/>
        <v xml:space="preserve"> </v>
      </c>
      <c r="CY122" s="15">
        <v>0</v>
      </c>
      <c r="CZ122" s="15">
        <v>0</v>
      </c>
      <c r="DA122" s="15">
        <v>0</v>
      </c>
      <c r="DB122" s="16" t="str">
        <f t="shared" si="450"/>
        <v xml:space="preserve"> </v>
      </c>
      <c r="DC122" s="16" t="str">
        <f t="shared" si="305"/>
        <v xml:space="preserve"> </v>
      </c>
      <c r="DD122" s="15">
        <v>0</v>
      </c>
      <c r="DE122" s="15">
        <v>0</v>
      </c>
      <c r="DF122" s="15">
        <v>17835.169999999998</v>
      </c>
      <c r="DG122" s="16" t="str">
        <f t="shared" si="451"/>
        <v xml:space="preserve"> </v>
      </c>
      <c r="DH122" s="16" t="str">
        <f>IF(DE122=0," ",IF(DE122/DF122*100&gt;200,"св.200",DE122/DF122))</f>
        <v xml:space="preserve"> </v>
      </c>
      <c r="DI122" s="15">
        <v>0</v>
      </c>
      <c r="DJ122" s="15">
        <v>-553.74</v>
      </c>
      <c r="DK122" s="16" t="str">
        <f t="shared" ref="DK122:DK129" si="494">IF(DI122=0," ",IF(DI122/DJ122*100&gt;200,"св.200",DI122/DJ122))</f>
        <v xml:space="preserve"> </v>
      </c>
      <c r="DL122" s="15">
        <f>SUM(DL123:DL130)</f>
        <v>0</v>
      </c>
      <c r="DM122" s="15">
        <v>0</v>
      </c>
      <c r="DN122" s="15">
        <v>0</v>
      </c>
      <c r="DO122" s="16" t="str">
        <f t="shared" si="452"/>
        <v xml:space="preserve"> </v>
      </c>
      <c r="DP122" s="16" t="str">
        <f t="shared" ref="DP122:DP131" si="495">IF(DM122=0," ",IF(DM122/DN122*100&gt;200,"св.200",DM122/DN122))</f>
        <v xml:space="preserve"> </v>
      </c>
      <c r="DQ122" s="15">
        <v>18000</v>
      </c>
      <c r="DR122" s="15">
        <v>0</v>
      </c>
      <c r="DS122" s="15">
        <v>0</v>
      </c>
      <c r="DT122" s="16" t="str">
        <f t="shared" si="415"/>
        <v xml:space="preserve"> </v>
      </c>
      <c r="DU122" s="16" t="str">
        <f t="shared" ref="DU122:DU131" si="496">IF(DR122=0," ",IF(DR122/DS122*100&gt;200,"св.200",DR122/DS122))</f>
        <v xml:space="preserve"> </v>
      </c>
    </row>
    <row r="123" spans="1:125" s="39" customFormat="1" ht="15.75" customHeight="1" outlineLevel="1" x14ac:dyDescent="0.25">
      <c r="A123" s="11">
        <v>99</v>
      </c>
      <c r="B123" s="5" t="s">
        <v>72</v>
      </c>
      <c r="C123" s="17">
        <v>8674269.7200000007</v>
      </c>
      <c r="D123" s="17">
        <v>3918973.31</v>
      </c>
      <c r="E123" s="17">
        <v>4615705.49</v>
      </c>
      <c r="F123" s="18">
        <f t="shared" si="459"/>
        <v>0.45179288130321127</v>
      </c>
      <c r="G123" s="18">
        <f t="shared" si="271"/>
        <v>0.849051855342703</v>
      </c>
      <c r="H123" s="10">
        <v>8425248.6500000004</v>
      </c>
      <c r="I123" s="14">
        <v>3646885.09</v>
      </c>
      <c r="J123" s="10">
        <v>4281962.8</v>
      </c>
      <c r="K123" s="18">
        <f t="shared" si="440"/>
        <v>0.43285192419810659</v>
      </c>
      <c r="L123" s="18">
        <f t="shared" si="273"/>
        <v>0.85168537428676405</v>
      </c>
      <c r="M123" s="23">
        <v>5273438.6500000004</v>
      </c>
      <c r="N123" s="23">
        <v>3293246.02</v>
      </c>
      <c r="O123" s="23">
        <v>2760297.22</v>
      </c>
      <c r="P123" s="18">
        <f t="shared" si="441"/>
        <v>0.62449688686527149</v>
      </c>
      <c r="Q123" s="18">
        <f t="shared" si="275"/>
        <v>1.193076599193184</v>
      </c>
      <c r="R123" s="23">
        <v>1825910</v>
      </c>
      <c r="S123" s="23">
        <v>995016.99</v>
      </c>
      <c r="T123" s="23">
        <v>954346.64</v>
      </c>
      <c r="U123" s="18">
        <f t="shared" si="442"/>
        <v>0.54494306400644066</v>
      </c>
      <c r="V123" s="18">
        <f t="shared" si="277"/>
        <v>1.042615909456128</v>
      </c>
      <c r="W123" s="23">
        <v>100000</v>
      </c>
      <c r="X123" s="23">
        <v>-0.5</v>
      </c>
      <c r="Y123" s="23">
        <v>59020</v>
      </c>
      <c r="Z123" s="18" t="str">
        <f>IF(X123&lt;=0," ",IF(W123&lt;=0," ",IF(X123/W123*100&gt;200,"СВ.200",X123/W123)))</f>
        <v xml:space="preserve"> </v>
      </c>
      <c r="AA123" s="18">
        <f t="shared" si="279"/>
        <v>-8.4717045069467979E-6</v>
      </c>
      <c r="AB123" s="23">
        <v>70300</v>
      </c>
      <c r="AC123" s="23">
        <v>14127.54</v>
      </c>
      <c r="AD123" s="23">
        <v>45612.26</v>
      </c>
      <c r="AE123" s="18">
        <f t="shared" si="444"/>
        <v>0.2009607396870555</v>
      </c>
      <c r="AF123" s="18">
        <f t="shared" si="281"/>
        <v>0.30973119946260064</v>
      </c>
      <c r="AG123" s="23">
        <v>1145000</v>
      </c>
      <c r="AH123" s="23">
        <v>-658104.96</v>
      </c>
      <c r="AI123" s="23">
        <v>461661.68</v>
      </c>
      <c r="AJ123" s="18" t="str">
        <f t="shared" si="445"/>
        <v xml:space="preserve"> </v>
      </c>
      <c r="AK123" s="18">
        <f t="shared" si="283"/>
        <v>-1.4255135059076161</v>
      </c>
      <c r="AL123" s="23">
        <v>10600</v>
      </c>
      <c r="AM123" s="23">
        <v>2600</v>
      </c>
      <c r="AN123" s="23">
        <v>1025</v>
      </c>
      <c r="AO123" s="18">
        <f t="shared" si="490"/>
        <v>0.24528301886792453</v>
      </c>
      <c r="AP123" s="18" t="str">
        <f t="shared" si="284"/>
        <v>св.200</v>
      </c>
      <c r="AQ123" s="6">
        <v>249021.07</v>
      </c>
      <c r="AR123" s="6">
        <v>272088.21999999997</v>
      </c>
      <c r="AS123" s="6">
        <v>333742.69</v>
      </c>
      <c r="AT123" s="18">
        <f t="shared" si="446"/>
        <v>1.0926313183057159</v>
      </c>
      <c r="AU123" s="18">
        <f t="shared" si="286"/>
        <v>0.81526345940341038</v>
      </c>
      <c r="AV123" s="23">
        <v>30000</v>
      </c>
      <c r="AW123" s="23">
        <v>17866.79</v>
      </c>
      <c r="AX123" s="23">
        <v>21049.45</v>
      </c>
      <c r="AY123" s="18">
        <f t="shared" si="447"/>
        <v>0.59555966666666671</v>
      </c>
      <c r="AZ123" s="18">
        <f t="shared" si="288"/>
        <v>0.84880080002090319</v>
      </c>
      <c r="BA123" s="23">
        <v>92000</v>
      </c>
      <c r="BB123" s="23">
        <v>122246.03</v>
      </c>
      <c r="BC123" s="23">
        <v>7130.66</v>
      </c>
      <c r="BD123" s="18">
        <f t="shared" si="289"/>
        <v>1.3287611956521739</v>
      </c>
      <c r="BE123" s="18" t="str">
        <f t="shared" si="290"/>
        <v>св.200</v>
      </c>
      <c r="BF123" s="23">
        <v>19852</v>
      </c>
      <c r="BG123" s="23">
        <v>9925.98</v>
      </c>
      <c r="BH123" s="23">
        <v>9925.98</v>
      </c>
      <c r="BI123" s="18">
        <f t="shared" si="448"/>
        <v>0.49999899254483171</v>
      </c>
      <c r="BJ123" s="18">
        <f t="shared" si="292"/>
        <v>1</v>
      </c>
      <c r="BK123" s="23">
        <v>0</v>
      </c>
      <c r="BL123" s="23">
        <v>0</v>
      </c>
      <c r="BM123" s="23"/>
      <c r="BN123" s="18" t="str">
        <f t="shared" si="483"/>
        <v xml:space="preserve"> </v>
      </c>
      <c r="BO123" s="18" t="str">
        <f t="shared" si="294"/>
        <v xml:space="preserve"> </v>
      </c>
      <c r="BP123" s="23">
        <v>70000</v>
      </c>
      <c r="BQ123" s="23">
        <v>90470.94</v>
      </c>
      <c r="BR123" s="23">
        <v>41445.93</v>
      </c>
      <c r="BS123" s="18">
        <f t="shared" si="449"/>
        <v>1.2924420000000001</v>
      </c>
      <c r="BT123" s="18" t="str">
        <f t="shared" si="296"/>
        <v>св.200</v>
      </c>
      <c r="BU123" s="23">
        <v>7169.07</v>
      </c>
      <c r="BV123" s="23">
        <v>7169.07</v>
      </c>
      <c r="BW123" s="23">
        <v>2441.11</v>
      </c>
      <c r="BX123" s="18">
        <f t="shared" ref="BX123:BX124" si="497">IF(BV123&lt;=0," ",IF(BU123&lt;=0," ",IF(BV123/BU123*100&gt;200,"СВ.200",BV123/BU123)))</f>
        <v>1</v>
      </c>
      <c r="BY123" s="18" t="str">
        <f t="shared" ref="BY123:BY124" si="498">IF(BW123=0," ",IF(BV123/BW123*100&gt;200,"св.200",BV123/BW123))</f>
        <v>св.200</v>
      </c>
      <c r="BZ123" s="23">
        <v>5000</v>
      </c>
      <c r="CA123" s="23">
        <v>0</v>
      </c>
      <c r="CB123" s="23"/>
      <c r="CC123" s="18" t="str">
        <f t="shared" si="470"/>
        <v xml:space="preserve"> </v>
      </c>
      <c r="CD123" s="18" t="str">
        <f t="shared" si="299"/>
        <v xml:space="preserve"> </v>
      </c>
      <c r="CE123" s="17">
        <v>25000</v>
      </c>
      <c r="CF123" s="17">
        <v>24409.41</v>
      </c>
      <c r="CG123" s="17">
        <v>244811.85</v>
      </c>
      <c r="CH123" s="18">
        <f t="shared" si="300"/>
        <v>0.97637640000000003</v>
      </c>
      <c r="CI123" s="18">
        <f t="shared" si="314"/>
        <v>9.9706815662722201E-2</v>
      </c>
      <c r="CJ123" s="23">
        <v>20000</v>
      </c>
      <c r="CK123" s="23">
        <v>5946.81</v>
      </c>
      <c r="CL123" s="23">
        <v>225485.09</v>
      </c>
      <c r="CM123" s="18">
        <f t="shared" si="301"/>
        <v>0.29734050000000001</v>
      </c>
      <c r="CN123" s="18">
        <f t="shared" si="315"/>
        <v>2.6373406773813737E-2</v>
      </c>
      <c r="CO123" s="23">
        <v>5000</v>
      </c>
      <c r="CP123" s="23">
        <v>18462.599999999999</v>
      </c>
      <c r="CQ123" s="23">
        <v>19326.759999999998</v>
      </c>
      <c r="CR123" s="18" t="str">
        <f t="shared" si="302"/>
        <v>СВ.200</v>
      </c>
      <c r="CS123" s="18">
        <f t="shared" si="303"/>
        <v>0.95528686650012729</v>
      </c>
      <c r="CT123" s="23">
        <v>0</v>
      </c>
      <c r="CU123" s="23">
        <v>0</v>
      </c>
      <c r="CV123" s="23"/>
      <c r="CW123" s="18" t="str">
        <f t="shared" si="316"/>
        <v xml:space="preserve"> </v>
      </c>
      <c r="CX123" s="18" t="str">
        <f t="shared" si="317"/>
        <v xml:space="preserve"> </v>
      </c>
      <c r="CY123" s="23">
        <v>0</v>
      </c>
      <c r="CZ123" s="23">
        <v>0</v>
      </c>
      <c r="DA123" s="23"/>
      <c r="DB123" s="18" t="str">
        <f t="shared" si="450"/>
        <v xml:space="preserve"> </v>
      </c>
      <c r="DC123" s="18" t="str">
        <f t="shared" si="305"/>
        <v xml:space="preserve"> </v>
      </c>
      <c r="DD123" s="23">
        <v>0</v>
      </c>
      <c r="DE123" s="23">
        <v>0</v>
      </c>
      <c r="DF123" s="23">
        <v>6937.71</v>
      </c>
      <c r="DG123" s="18" t="str">
        <f t="shared" si="451"/>
        <v xml:space="preserve"> </v>
      </c>
      <c r="DH123" s="18">
        <f t="shared" si="307"/>
        <v>0</v>
      </c>
      <c r="DI123" s="23">
        <v>0</v>
      </c>
      <c r="DJ123" s="23"/>
      <c r="DK123" s="18" t="str">
        <f t="shared" si="494"/>
        <v xml:space="preserve"> </v>
      </c>
      <c r="DL123" s="23"/>
      <c r="DM123" s="23">
        <v>0</v>
      </c>
      <c r="DN123" s="23"/>
      <c r="DO123" s="18" t="str">
        <f t="shared" si="452"/>
        <v xml:space="preserve"> </v>
      </c>
      <c r="DP123" s="18" t="str">
        <f t="shared" si="495"/>
        <v xml:space="preserve"> </v>
      </c>
      <c r="DQ123" s="23">
        <v>0</v>
      </c>
      <c r="DR123" s="23">
        <v>0</v>
      </c>
      <c r="DS123" s="23"/>
      <c r="DT123" s="18" t="str">
        <f t="shared" si="415"/>
        <v xml:space="preserve"> </v>
      </c>
      <c r="DU123" s="18" t="str">
        <f t="shared" si="496"/>
        <v xml:space="preserve"> </v>
      </c>
    </row>
    <row r="124" spans="1:125" s="39" customFormat="1" ht="15.75" customHeight="1" outlineLevel="1" x14ac:dyDescent="0.25">
      <c r="A124" s="11">
        <f>A123+1</f>
        <v>100</v>
      </c>
      <c r="B124" s="5" t="s">
        <v>15</v>
      </c>
      <c r="C124" s="17">
        <v>1312000</v>
      </c>
      <c r="D124" s="17">
        <v>295037.7</v>
      </c>
      <c r="E124" s="17">
        <v>462851.98000000004</v>
      </c>
      <c r="F124" s="18">
        <f t="shared" si="459"/>
        <v>0.22487629573170734</v>
      </c>
      <c r="G124" s="18">
        <f t="shared" si="271"/>
        <v>0.63743423977574853</v>
      </c>
      <c r="H124" s="10">
        <v>1300000</v>
      </c>
      <c r="I124" s="14">
        <v>295037.7</v>
      </c>
      <c r="J124" s="10">
        <v>462851.98000000004</v>
      </c>
      <c r="K124" s="18">
        <f t="shared" si="440"/>
        <v>0.22695207692307692</v>
      </c>
      <c r="L124" s="18">
        <f t="shared" si="273"/>
        <v>0.63743423977574853</v>
      </c>
      <c r="M124" s="23">
        <v>310000</v>
      </c>
      <c r="N124" s="23">
        <v>159641.42000000001</v>
      </c>
      <c r="O124" s="23">
        <v>136480.51999999999</v>
      </c>
      <c r="P124" s="18">
        <f t="shared" si="441"/>
        <v>0.51497232258064518</v>
      </c>
      <c r="Q124" s="18">
        <f t="shared" si="275"/>
        <v>1.1697011412324632</v>
      </c>
      <c r="R124" s="23">
        <v>0</v>
      </c>
      <c r="S124" s="23">
        <v>0</v>
      </c>
      <c r="T124" s="23"/>
      <c r="U124" s="18" t="str">
        <f t="shared" si="442"/>
        <v xml:space="preserve"> </v>
      </c>
      <c r="V124" s="18" t="str">
        <f t="shared" ref="V124:V130" si="499">IF(S124=0," ",IF(S124/T124*100&gt;200,"св.200",S124/T124))</f>
        <v xml:space="preserve"> </v>
      </c>
      <c r="W124" s="23">
        <v>100000</v>
      </c>
      <c r="X124" s="23">
        <v>84297.600000000006</v>
      </c>
      <c r="Y124" s="23">
        <v>107199.9</v>
      </c>
      <c r="Z124" s="18">
        <f t="shared" si="443"/>
        <v>0.84297600000000006</v>
      </c>
      <c r="AA124" s="18">
        <f t="shared" si="279"/>
        <v>0.78635894249901361</v>
      </c>
      <c r="AB124" s="23">
        <v>100000</v>
      </c>
      <c r="AC124" s="23">
        <v>2334.5</v>
      </c>
      <c r="AD124" s="23">
        <v>6554.55</v>
      </c>
      <c r="AE124" s="18">
        <f t="shared" si="444"/>
        <v>2.3345000000000001E-2</v>
      </c>
      <c r="AF124" s="18">
        <f t="shared" si="281"/>
        <v>0.35616480155006824</v>
      </c>
      <c r="AG124" s="23">
        <v>790000</v>
      </c>
      <c r="AH124" s="23">
        <v>48764.18</v>
      </c>
      <c r="AI124" s="23">
        <v>212617.01</v>
      </c>
      <c r="AJ124" s="18">
        <f t="shared" si="445"/>
        <v>6.1726810126582279E-2</v>
      </c>
      <c r="AK124" s="18">
        <f t="shared" si="283"/>
        <v>0.22935220469895612</v>
      </c>
      <c r="AL124" s="23">
        <v>0</v>
      </c>
      <c r="AM124" s="23">
        <v>0</v>
      </c>
      <c r="AN124" s="23"/>
      <c r="AO124" s="18" t="str">
        <f t="shared" si="490"/>
        <v xml:space="preserve"> </v>
      </c>
      <c r="AP124" s="18" t="str">
        <f t="shared" si="284"/>
        <v xml:space="preserve"> </v>
      </c>
      <c r="AQ124" s="6">
        <v>12000</v>
      </c>
      <c r="AR124" s="6">
        <v>0</v>
      </c>
      <c r="AS124" s="6">
        <v>0</v>
      </c>
      <c r="AT124" s="18" t="str">
        <f t="shared" si="446"/>
        <v xml:space="preserve"> </v>
      </c>
      <c r="AU124" s="18" t="str">
        <f t="shared" si="286"/>
        <v xml:space="preserve"> </v>
      </c>
      <c r="AV124" s="23">
        <v>0</v>
      </c>
      <c r="AW124" s="23">
        <v>0</v>
      </c>
      <c r="AX124" s="23"/>
      <c r="AY124" s="18" t="str">
        <f t="shared" si="447"/>
        <v xml:space="preserve"> </v>
      </c>
      <c r="AZ124" s="18" t="str">
        <f t="shared" si="288"/>
        <v xml:space="preserve"> </v>
      </c>
      <c r="BA124" s="23">
        <v>12000</v>
      </c>
      <c r="BB124" s="23">
        <v>0</v>
      </c>
      <c r="BC124" s="23"/>
      <c r="BD124" s="18" t="str">
        <f t="shared" ref="BD124:BD130" si="500">IF(BB124&lt;=0," ",IF(BA124&lt;=0," ",IF(BB124/BA124*100&gt;200,"СВ.200",BB124/BA124)))</f>
        <v xml:space="preserve"> </v>
      </c>
      <c r="BE124" s="18" t="str">
        <f t="shared" ref="BE124:BE130" si="501">IF(BC124=0," ",IF(BB124/BC124*100&gt;200,"св.200",BB124/BC124))</f>
        <v xml:space="preserve"> </v>
      </c>
      <c r="BF124" s="23">
        <v>0</v>
      </c>
      <c r="BG124" s="23">
        <v>0</v>
      </c>
      <c r="BH124" s="23"/>
      <c r="BI124" s="18" t="str">
        <f t="shared" ref="BI124:BI130" si="502">IF(BG124&lt;=0," ",IF(BF124&lt;=0," ",IF(BG124/BF124*100&gt;200,"СВ.200",BG124/BF124)))</f>
        <v xml:space="preserve"> </v>
      </c>
      <c r="BJ124" s="18" t="str">
        <f t="shared" ref="BJ124:BJ130" si="503">IF(BH124=0," ",IF(BG124/BH124*100&gt;200,"св.200",BG124/BH124))</f>
        <v xml:space="preserve"> </v>
      </c>
      <c r="BK124" s="23">
        <v>0</v>
      </c>
      <c r="BL124" s="23">
        <v>0</v>
      </c>
      <c r="BM124" s="23"/>
      <c r="BN124" s="18" t="str">
        <f t="shared" si="483"/>
        <v xml:space="preserve"> </v>
      </c>
      <c r="BO124" s="18" t="str">
        <f t="shared" si="294"/>
        <v xml:space="preserve"> </v>
      </c>
      <c r="BP124" s="23">
        <v>0</v>
      </c>
      <c r="BQ124" s="23">
        <v>0</v>
      </c>
      <c r="BR124" s="23"/>
      <c r="BS124" s="18" t="str">
        <f t="shared" ref="BS124:BS130" si="504">IF(BQ124&lt;=0," ",IF(BP124&lt;=0," ",IF(BQ124/BP124*100&gt;200,"СВ.200",BQ124/BP124)))</f>
        <v xml:space="preserve"> </v>
      </c>
      <c r="BT124" s="18" t="str">
        <f t="shared" ref="BT124:BT130" si="505">IF(BR124=0," ",IF(BQ124/BR124*100&gt;200,"св.200",BQ124/BR124))</f>
        <v xml:space="preserve"> </v>
      </c>
      <c r="BU124" s="23">
        <v>0</v>
      </c>
      <c r="BV124" s="23">
        <v>0</v>
      </c>
      <c r="BW124" s="23"/>
      <c r="BX124" s="18" t="str">
        <f t="shared" si="497"/>
        <v xml:space="preserve"> </v>
      </c>
      <c r="BY124" s="18" t="str">
        <f t="shared" si="498"/>
        <v xml:space="preserve"> </v>
      </c>
      <c r="BZ124" s="23">
        <v>0</v>
      </c>
      <c r="CA124" s="23">
        <v>0</v>
      </c>
      <c r="CB124" s="23"/>
      <c r="CC124" s="18" t="str">
        <f t="shared" si="470"/>
        <v xml:space="preserve"> </v>
      </c>
      <c r="CD124" s="18" t="str">
        <f t="shared" si="299"/>
        <v xml:space="preserve"> </v>
      </c>
      <c r="CE124" s="17">
        <v>0</v>
      </c>
      <c r="CF124" s="17">
        <v>0</v>
      </c>
      <c r="CG124" s="17"/>
      <c r="CH124" s="18" t="str">
        <f t="shared" si="300"/>
        <v xml:space="preserve"> </v>
      </c>
      <c r="CI124" s="18" t="str">
        <f>IF(CF124=0," ",IF(CF124/CG124*100&gt;200,"св.200",CF124/CG124))</f>
        <v xml:space="preserve"> </v>
      </c>
      <c r="CJ124" s="23">
        <v>0</v>
      </c>
      <c r="CK124" s="23">
        <v>0</v>
      </c>
      <c r="CL124" s="23"/>
      <c r="CM124" s="18" t="str">
        <f t="shared" si="301"/>
        <v xml:space="preserve"> </v>
      </c>
      <c r="CN124" s="18" t="str">
        <f t="shared" si="315"/>
        <v xml:space="preserve"> </v>
      </c>
      <c r="CO124" s="23">
        <v>0</v>
      </c>
      <c r="CP124" s="23">
        <v>0</v>
      </c>
      <c r="CQ124" s="23"/>
      <c r="CR124" s="18" t="str">
        <f t="shared" si="302"/>
        <v xml:space="preserve"> </v>
      </c>
      <c r="CS124" s="18" t="str">
        <f>IF(CP124=0," ",IF(CP124/CQ124*100&gt;200,"св.200",CP124/CQ124))</f>
        <v xml:space="preserve"> </v>
      </c>
      <c r="CT124" s="23">
        <v>0</v>
      </c>
      <c r="CU124" s="23">
        <v>0</v>
      </c>
      <c r="CV124" s="23"/>
      <c r="CW124" s="18" t="str">
        <f t="shared" si="316"/>
        <v xml:space="preserve"> </v>
      </c>
      <c r="CX124" s="18" t="str">
        <f t="shared" si="317"/>
        <v xml:space="preserve"> </v>
      </c>
      <c r="CY124" s="23">
        <v>0</v>
      </c>
      <c r="CZ124" s="23">
        <v>0</v>
      </c>
      <c r="DA124" s="23"/>
      <c r="DB124" s="18" t="str">
        <f t="shared" si="450"/>
        <v xml:space="preserve"> </v>
      </c>
      <c r="DC124" s="18" t="str">
        <f t="shared" si="305"/>
        <v xml:space="preserve"> </v>
      </c>
      <c r="DD124" s="23">
        <v>0</v>
      </c>
      <c r="DE124" s="23">
        <v>0</v>
      </c>
      <c r="DF124" s="23"/>
      <c r="DG124" s="18" t="str">
        <f t="shared" si="451"/>
        <v xml:space="preserve"> </v>
      </c>
      <c r="DH124" s="18" t="str">
        <f t="shared" si="307"/>
        <v xml:space="preserve"> </v>
      </c>
      <c r="DI124" s="23">
        <v>0</v>
      </c>
      <c r="DJ124" s="23"/>
      <c r="DK124" s="18" t="str">
        <f t="shared" si="494"/>
        <v xml:space="preserve"> </v>
      </c>
      <c r="DL124" s="23"/>
      <c r="DM124" s="23">
        <v>0</v>
      </c>
      <c r="DN124" s="23"/>
      <c r="DO124" s="18" t="str">
        <f t="shared" si="452"/>
        <v xml:space="preserve"> </v>
      </c>
      <c r="DP124" s="18" t="str">
        <f t="shared" si="495"/>
        <v xml:space="preserve"> </v>
      </c>
      <c r="DQ124" s="23">
        <v>0</v>
      </c>
      <c r="DR124" s="23">
        <v>0</v>
      </c>
      <c r="DS124" s="23"/>
      <c r="DT124" s="18" t="str">
        <f t="shared" si="415"/>
        <v xml:space="preserve"> </v>
      </c>
      <c r="DU124" s="18" t="str">
        <f t="shared" si="496"/>
        <v xml:space="preserve"> </v>
      </c>
    </row>
    <row r="125" spans="1:125" s="39" customFormat="1" ht="15.75" customHeight="1" outlineLevel="1" x14ac:dyDescent="0.25">
      <c r="A125" s="11">
        <f t="shared" ref="A125:A130" si="506">A124+1</f>
        <v>101</v>
      </c>
      <c r="B125" s="5" t="s">
        <v>41</v>
      </c>
      <c r="C125" s="17">
        <v>1928279.4</v>
      </c>
      <c r="D125" s="17">
        <v>1107662.46</v>
      </c>
      <c r="E125" s="17">
        <v>922469.42</v>
      </c>
      <c r="F125" s="18">
        <f t="shared" si="459"/>
        <v>0.57443047931746827</v>
      </c>
      <c r="G125" s="18">
        <f t="shared" si="271"/>
        <v>1.2007579178071832</v>
      </c>
      <c r="H125" s="10">
        <v>1714561</v>
      </c>
      <c r="I125" s="14">
        <v>1053458.56</v>
      </c>
      <c r="J125" s="10">
        <v>698210.77</v>
      </c>
      <c r="K125" s="18">
        <f t="shared" si="440"/>
        <v>0.61441882790988489</v>
      </c>
      <c r="L125" s="18">
        <f t="shared" si="273"/>
        <v>1.5087973506911101</v>
      </c>
      <c r="M125" s="23">
        <v>516361</v>
      </c>
      <c r="N125" s="23">
        <v>243494.19</v>
      </c>
      <c r="O125" s="23">
        <v>237092.51</v>
      </c>
      <c r="P125" s="18">
        <f t="shared" si="441"/>
        <v>0.47155805725064442</v>
      </c>
      <c r="Q125" s="18">
        <f t="shared" si="275"/>
        <v>1.027000768602939</v>
      </c>
      <c r="R125" s="23">
        <v>0</v>
      </c>
      <c r="S125" s="23">
        <v>0</v>
      </c>
      <c r="T125" s="23"/>
      <c r="U125" s="18" t="str">
        <f t="shared" si="442"/>
        <v xml:space="preserve"> </v>
      </c>
      <c r="V125" s="18" t="str">
        <f t="shared" si="499"/>
        <v xml:space="preserve"> </v>
      </c>
      <c r="W125" s="23">
        <v>96000</v>
      </c>
      <c r="X125" s="23">
        <v>374575.8</v>
      </c>
      <c r="Y125" s="23">
        <v>96726.83</v>
      </c>
      <c r="Z125" s="18" t="str">
        <f t="shared" si="443"/>
        <v>СВ.200</v>
      </c>
      <c r="AA125" s="18" t="str">
        <f t="shared" si="279"/>
        <v>св.200</v>
      </c>
      <c r="AB125" s="23">
        <v>92800</v>
      </c>
      <c r="AC125" s="23">
        <v>2768.3</v>
      </c>
      <c r="AD125" s="23">
        <v>15575.27</v>
      </c>
      <c r="AE125" s="18">
        <f t="shared" si="444"/>
        <v>2.9830818965517245E-2</v>
      </c>
      <c r="AF125" s="18">
        <f t="shared" si="281"/>
        <v>0.17773688674417845</v>
      </c>
      <c r="AG125" s="23">
        <v>1004400</v>
      </c>
      <c r="AH125" s="23">
        <v>431620.27</v>
      </c>
      <c r="AI125" s="23">
        <v>347016.16</v>
      </c>
      <c r="AJ125" s="18">
        <f t="shared" si="445"/>
        <v>0.42972946037435289</v>
      </c>
      <c r="AK125" s="18">
        <f t="shared" si="283"/>
        <v>1.243804524838267</v>
      </c>
      <c r="AL125" s="23">
        <v>5000</v>
      </c>
      <c r="AM125" s="23">
        <v>1000</v>
      </c>
      <c r="AN125" s="23">
        <v>1800</v>
      </c>
      <c r="AO125" s="18">
        <f t="shared" si="490"/>
        <v>0.2</v>
      </c>
      <c r="AP125" s="18">
        <f t="shared" si="284"/>
        <v>0.55555555555555558</v>
      </c>
      <c r="AQ125" s="6">
        <v>213718.39999999999</v>
      </c>
      <c r="AR125" s="6">
        <v>54203.9</v>
      </c>
      <c r="AS125" s="6">
        <v>224258.65000000002</v>
      </c>
      <c r="AT125" s="18">
        <f t="shared" si="446"/>
        <v>0.25362299174989145</v>
      </c>
      <c r="AU125" s="18">
        <f t="shared" si="286"/>
        <v>0.24170260545133931</v>
      </c>
      <c r="AV125" s="23">
        <v>0</v>
      </c>
      <c r="AW125" s="23">
        <v>0</v>
      </c>
      <c r="AX125" s="23"/>
      <c r="AY125" s="18" t="str">
        <f t="shared" si="447"/>
        <v xml:space="preserve"> </v>
      </c>
      <c r="AZ125" s="18" t="str">
        <f t="shared" si="288"/>
        <v xml:space="preserve"> </v>
      </c>
      <c r="BA125" s="23">
        <v>0</v>
      </c>
      <c r="BB125" s="23">
        <v>781</v>
      </c>
      <c r="BC125" s="23"/>
      <c r="BD125" s="18" t="str">
        <f t="shared" si="500"/>
        <v xml:space="preserve"> </v>
      </c>
      <c r="BE125" s="18" t="str">
        <f t="shared" si="501"/>
        <v xml:space="preserve"> </v>
      </c>
      <c r="BF125" s="23">
        <v>136718.39999999999</v>
      </c>
      <c r="BG125" s="23">
        <v>0</v>
      </c>
      <c r="BH125" s="23">
        <v>553.74</v>
      </c>
      <c r="BI125" s="18" t="str">
        <f t="shared" si="502"/>
        <v xml:space="preserve"> </v>
      </c>
      <c r="BJ125" s="18">
        <f t="shared" si="503"/>
        <v>0</v>
      </c>
      <c r="BK125" s="23">
        <v>0</v>
      </c>
      <c r="BL125" s="23">
        <v>0</v>
      </c>
      <c r="BM125" s="23"/>
      <c r="BN125" s="18" t="str">
        <f t="shared" si="483"/>
        <v xml:space="preserve"> </v>
      </c>
      <c r="BO125" s="18" t="str">
        <f t="shared" si="294"/>
        <v xml:space="preserve"> </v>
      </c>
      <c r="BP125" s="23">
        <v>0</v>
      </c>
      <c r="BQ125" s="23">
        <v>0</v>
      </c>
      <c r="BR125" s="23"/>
      <c r="BS125" s="18" t="str">
        <f t="shared" si="504"/>
        <v xml:space="preserve"> </v>
      </c>
      <c r="BT125" s="18" t="str">
        <f t="shared" si="505"/>
        <v xml:space="preserve"> </v>
      </c>
      <c r="BU125" s="23">
        <v>77000</v>
      </c>
      <c r="BV125" s="23">
        <v>53422.9</v>
      </c>
      <c r="BW125" s="23">
        <v>20065.650000000001</v>
      </c>
      <c r="BX125" s="18">
        <f t="shared" si="493"/>
        <v>0.69380389610389614</v>
      </c>
      <c r="BY125" s="18" t="str">
        <f t="shared" si="298"/>
        <v>св.200</v>
      </c>
      <c r="BZ125" s="23">
        <v>0</v>
      </c>
      <c r="CA125" s="23">
        <v>0</v>
      </c>
      <c r="CB125" s="23"/>
      <c r="CC125" s="18" t="str">
        <f t="shared" si="470"/>
        <v xml:space="preserve"> </v>
      </c>
      <c r="CD125" s="18" t="str">
        <f t="shared" si="299"/>
        <v xml:space="preserve"> </v>
      </c>
      <c r="CE125" s="17">
        <v>0</v>
      </c>
      <c r="CF125" s="17">
        <v>0</v>
      </c>
      <c r="CG125" s="17">
        <v>204193</v>
      </c>
      <c r="CH125" s="18" t="str">
        <f t="shared" si="300"/>
        <v xml:space="preserve"> </v>
      </c>
      <c r="CI125" s="18">
        <f t="shared" si="314"/>
        <v>0</v>
      </c>
      <c r="CJ125" s="23">
        <v>0</v>
      </c>
      <c r="CK125" s="23">
        <v>0</v>
      </c>
      <c r="CL125" s="23"/>
      <c r="CM125" s="18" t="str">
        <f t="shared" si="301"/>
        <v xml:space="preserve"> </v>
      </c>
      <c r="CN125" s="18" t="str">
        <f t="shared" si="315"/>
        <v xml:space="preserve"> </v>
      </c>
      <c r="CO125" s="23">
        <v>0</v>
      </c>
      <c r="CP125" s="23">
        <v>0</v>
      </c>
      <c r="CQ125" s="23">
        <v>204193</v>
      </c>
      <c r="CR125" s="18" t="str">
        <f t="shared" si="302"/>
        <v xml:space="preserve"> </v>
      </c>
      <c r="CS125" s="18">
        <f t="shared" si="303"/>
        <v>0</v>
      </c>
      <c r="CT125" s="23">
        <v>0</v>
      </c>
      <c r="CU125" s="23">
        <v>0</v>
      </c>
      <c r="CV125" s="23"/>
      <c r="CW125" s="18" t="str">
        <f t="shared" si="316"/>
        <v xml:space="preserve"> </v>
      </c>
      <c r="CX125" s="18" t="str">
        <f t="shared" si="317"/>
        <v xml:space="preserve"> </v>
      </c>
      <c r="CY125" s="23">
        <v>0</v>
      </c>
      <c r="CZ125" s="23">
        <v>0</v>
      </c>
      <c r="DA125" s="23"/>
      <c r="DB125" s="18" t="str">
        <f t="shared" si="450"/>
        <v xml:space="preserve"> </v>
      </c>
      <c r="DC125" s="18" t="str">
        <f t="shared" si="305"/>
        <v xml:space="preserve"> </v>
      </c>
      <c r="DD125" s="23">
        <v>0</v>
      </c>
      <c r="DE125" s="23">
        <v>0</v>
      </c>
      <c r="DF125" s="23"/>
      <c r="DG125" s="18" t="str">
        <f t="shared" si="451"/>
        <v xml:space="preserve"> </v>
      </c>
      <c r="DH125" s="18" t="str">
        <f t="shared" si="307"/>
        <v xml:space="preserve"> </v>
      </c>
      <c r="DI125" s="23">
        <v>0</v>
      </c>
      <c r="DJ125" s="23">
        <v>-553.74</v>
      </c>
      <c r="DK125" s="18"/>
      <c r="DL125" s="23"/>
      <c r="DM125" s="23">
        <v>0</v>
      </c>
      <c r="DN125" s="23"/>
      <c r="DO125" s="18" t="str">
        <f t="shared" si="452"/>
        <v xml:space="preserve"> </v>
      </c>
      <c r="DP125" s="18" t="str">
        <f t="shared" si="495"/>
        <v xml:space="preserve"> </v>
      </c>
      <c r="DQ125" s="23">
        <v>0</v>
      </c>
      <c r="DR125" s="23">
        <v>0</v>
      </c>
      <c r="DS125" s="23"/>
      <c r="DT125" s="18" t="str">
        <f t="shared" si="415"/>
        <v xml:space="preserve"> </v>
      </c>
      <c r="DU125" s="18" t="str">
        <f t="shared" si="496"/>
        <v xml:space="preserve"> </v>
      </c>
    </row>
    <row r="126" spans="1:125" s="39" customFormat="1" ht="15.75" customHeight="1" outlineLevel="1" x14ac:dyDescent="0.25">
      <c r="A126" s="11">
        <f t="shared" si="506"/>
        <v>102</v>
      </c>
      <c r="B126" s="5" t="s">
        <v>104</v>
      </c>
      <c r="C126" s="17">
        <v>1497232</v>
      </c>
      <c r="D126" s="17">
        <v>503427.15</v>
      </c>
      <c r="E126" s="17">
        <v>406436.46</v>
      </c>
      <c r="F126" s="18">
        <f t="shared" si="459"/>
        <v>0.33623857224531672</v>
      </c>
      <c r="G126" s="18">
        <f t="shared" si="271"/>
        <v>1.2386367847018449</v>
      </c>
      <c r="H126" s="10">
        <v>1360000</v>
      </c>
      <c r="I126" s="14">
        <v>423009.12</v>
      </c>
      <c r="J126" s="10">
        <v>329271.82</v>
      </c>
      <c r="K126" s="18">
        <f t="shared" si="440"/>
        <v>0.3110361176470588</v>
      </c>
      <c r="L126" s="18">
        <f t="shared" si="273"/>
        <v>1.2846806021845416</v>
      </c>
      <c r="M126" s="23">
        <v>220000</v>
      </c>
      <c r="N126" s="23">
        <v>93664.73</v>
      </c>
      <c r="O126" s="23">
        <v>126224.39</v>
      </c>
      <c r="P126" s="18">
        <f t="shared" si="441"/>
        <v>0.42574877272727268</v>
      </c>
      <c r="Q126" s="18">
        <f t="shared" si="275"/>
        <v>0.74204937730338805</v>
      </c>
      <c r="R126" s="23">
        <v>0</v>
      </c>
      <c r="S126" s="23">
        <v>0</v>
      </c>
      <c r="T126" s="23"/>
      <c r="U126" s="18" t="str">
        <f t="shared" si="442"/>
        <v xml:space="preserve"> </v>
      </c>
      <c r="V126" s="18" t="str">
        <f t="shared" si="499"/>
        <v xml:space="preserve"> </v>
      </c>
      <c r="W126" s="23">
        <v>10000</v>
      </c>
      <c r="X126" s="23">
        <v>32835.300000000003</v>
      </c>
      <c r="Y126" s="23">
        <v>25751.599999999999</v>
      </c>
      <c r="Z126" s="18" t="str">
        <f t="shared" si="443"/>
        <v>СВ.200</v>
      </c>
      <c r="AA126" s="18">
        <f t="shared" si="279"/>
        <v>1.2750780534025072</v>
      </c>
      <c r="AB126" s="23">
        <v>90000</v>
      </c>
      <c r="AC126" s="23">
        <v>102552.48</v>
      </c>
      <c r="AD126" s="23">
        <v>5626.24</v>
      </c>
      <c r="AE126" s="18">
        <f t="shared" si="444"/>
        <v>1.139472</v>
      </c>
      <c r="AF126" s="18" t="str">
        <f t="shared" si="281"/>
        <v>св.200</v>
      </c>
      <c r="AG126" s="23">
        <v>1030000</v>
      </c>
      <c r="AH126" s="23">
        <v>192456.61</v>
      </c>
      <c r="AI126" s="23">
        <v>167669.59</v>
      </c>
      <c r="AJ126" s="18">
        <f t="shared" si="445"/>
        <v>0.18685107766990289</v>
      </c>
      <c r="AK126" s="18">
        <f t="shared" si="283"/>
        <v>1.1478325318264331</v>
      </c>
      <c r="AL126" s="23">
        <v>10000</v>
      </c>
      <c r="AM126" s="23">
        <v>1500</v>
      </c>
      <c r="AN126" s="23">
        <v>4000</v>
      </c>
      <c r="AO126" s="18">
        <f t="shared" si="490"/>
        <v>0.15</v>
      </c>
      <c r="AP126" s="18">
        <f t="shared" si="284"/>
        <v>0.375</v>
      </c>
      <c r="AQ126" s="6">
        <v>137232</v>
      </c>
      <c r="AR126" s="6">
        <v>80418.03</v>
      </c>
      <c r="AS126" s="6">
        <v>77164.639999999999</v>
      </c>
      <c r="AT126" s="18">
        <f t="shared" si="446"/>
        <v>0.58600056838055259</v>
      </c>
      <c r="AU126" s="18">
        <f t="shared" si="286"/>
        <v>1.0421616688680204</v>
      </c>
      <c r="AV126" s="23">
        <v>0</v>
      </c>
      <c r="AW126" s="23">
        <v>0</v>
      </c>
      <c r="AX126" s="23"/>
      <c r="AY126" s="18" t="str">
        <f t="shared" si="447"/>
        <v xml:space="preserve"> </v>
      </c>
      <c r="AZ126" s="18" t="str">
        <f t="shared" si="288"/>
        <v xml:space="preserve"> </v>
      </c>
      <c r="BA126" s="23">
        <v>100000</v>
      </c>
      <c r="BB126" s="23">
        <v>62674.46</v>
      </c>
      <c r="BC126" s="23">
        <v>49329.01</v>
      </c>
      <c r="BD126" s="18">
        <f t="shared" si="500"/>
        <v>0.62674459999999999</v>
      </c>
      <c r="BE126" s="18">
        <f t="shared" si="501"/>
        <v>1.2705395871516578</v>
      </c>
      <c r="BF126" s="23">
        <v>0</v>
      </c>
      <c r="BG126" s="23">
        <v>0</v>
      </c>
      <c r="BH126" s="23"/>
      <c r="BI126" s="18" t="str">
        <f t="shared" si="502"/>
        <v xml:space="preserve"> </v>
      </c>
      <c r="BJ126" s="18" t="str">
        <f t="shared" si="503"/>
        <v xml:space="preserve"> </v>
      </c>
      <c r="BK126" s="23">
        <v>0</v>
      </c>
      <c r="BL126" s="23">
        <v>0</v>
      </c>
      <c r="BM126" s="23"/>
      <c r="BN126" s="18" t="str">
        <f t="shared" si="483"/>
        <v xml:space="preserve"> </v>
      </c>
      <c r="BO126" s="18" t="str">
        <f t="shared" si="294"/>
        <v xml:space="preserve"> </v>
      </c>
      <c r="BP126" s="23">
        <v>0</v>
      </c>
      <c r="BQ126" s="23">
        <v>0</v>
      </c>
      <c r="BR126" s="23"/>
      <c r="BS126" s="18" t="str">
        <f t="shared" si="504"/>
        <v xml:space="preserve"> </v>
      </c>
      <c r="BT126" s="18" t="str">
        <f t="shared" si="505"/>
        <v xml:space="preserve"> </v>
      </c>
      <c r="BU126" s="23">
        <v>37000</v>
      </c>
      <c r="BV126" s="23">
        <v>17743.57</v>
      </c>
      <c r="BW126" s="23">
        <v>27835.63</v>
      </c>
      <c r="BX126" s="18">
        <f t="shared" ref="BX126:BX130" si="507">IF(BV126&lt;=0," ",IF(BU126&lt;=0," ",IF(BV126/BU126*100&gt;200,"СВ.200",BV126/BU126)))</f>
        <v>0.47955594594594592</v>
      </c>
      <c r="BY126" s="18">
        <f t="shared" ref="BY126:BY130" si="508">IF(BW126=0," ",IF(BV126/BW126*100&gt;200,"св.200",BV126/BW126))</f>
        <v>0.63744093451450534</v>
      </c>
      <c r="BZ126" s="23">
        <v>0</v>
      </c>
      <c r="CA126" s="23">
        <v>0</v>
      </c>
      <c r="CB126" s="23"/>
      <c r="CC126" s="18" t="str">
        <f t="shared" si="470"/>
        <v xml:space="preserve"> </v>
      </c>
      <c r="CD126" s="18" t="str">
        <f t="shared" si="299"/>
        <v xml:space="preserve"> </v>
      </c>
      <c r="CE126" s="17">
        <v>0</v>
      </c>
      <c r="CF126" s="17">
        <v>0</v>
      </c>
      <c r="CG126" s="17"/>
      <c r="CH126" s="18" t="str">
        <f t="shared" si="300"/>
        <v xml:space="preserve"> </v>
      </c>
      <c r="CI126" s="18" t="str">
        <f t="shared" si="314"/>
        <v xml:space="preserve"> </v>
      </c>
      <c r="CJ126" s="23">
        <v>0</v>
      </c>
      <c r="CK126" s="23">
        <v>0</v>
      </c>
      <c r="CL126" s="23"/>
      <c r="CM126" s="18" t="str">
        <f t="shared" si="301"/>
        <v xml:space="preserve"> </v>
      </c>
      <c r="CN126" s="18" t="str">
        <f t="shared" si="315"/>
        <v xml:space="preserve"> </v>
      </c>
      <c r="CO126" s="23">
        <v>0</v>
      </c>
      <c r="CP126" s="23">
        <v>0</v>
      </c>
      <c r="CQ126" s="23"/>
      <c r="CR126" s="18" t="str">
        <f t="shared" si="302"/>
        <v xml:space="preserve"> </v>
      </c>
      <c r="CS126" s="18" t="str">
        <f t="shared" si="303"/>
        <v xml:space="preserve"> </v>
      </c>
      <c r="CT126" s="23">
        <v>0</v>
      </c>
      <c r="CU126" s="23">
        <v>0</v>
      </c>
      <c r="CV126" s="23"/>
      <c r="CW126" s="18" t="str">
        <f t="shared" si="316"/>
        <v xml:space="preserve"> </v>
      </c>
      <c r="CX126" s="18" t="str">
        <f t="shared" si="317"/>
        <v xml:space="preserve"> </v>
      </c>
      <c r="CY126" s="23">
        <v>0</v>
      </c>
      <c r="CZ126" s="23">
        <v>0</v>
      </c>
      <c r="DA126" s="23"/>
      <c r="DB126" s="18" t="str">
        <f t="shared" si="450"/>
        <v xml:space="preserve"> </v>
      </c>
      <c r="DC126" s="18" t="str">
        <f t="shared" si="305"/>
        <v xml:space="preserve"> </v>
      </c>
      <c r="DD126" s="23">
        <v>0</v>
      </c>
      <c r="DE126" s="23">
        <v>0</v>
      </c>
      <c r="DF126" s="23"/>
      <c r="DG126" s="18" t="str">
        <f t="shared" si="451"/>
        <v xml:space="preserve"> </v>
      </c>
      <c r="DH126" s="18" t="str">
        <f t="shared" si="307"/>
        <v xml:space="preserve"> </v>
      </c>
      <c r="DI126" s="23">
        <v>0</v>
      </c>
      <c r="DJ126" s="23"/>
      <c r="DK126" s="18" t="str">
        <f t="shared" si="494"/>
        <v xml:space="preserve"> </v>
      </c>
      <c r="DL126" s="23"/>
      <c r="DM126" s="23">
        <v>0</v>
      </c>
      <c r="DN126" s="23"/>
      <c r="DO126" s="18" t="str">
        <f t="shared" si="452"/>
        <v xml:space="preserve"> </v>
      </c>
      <c r="DP126" s="18" t="str">
        <f t="shared" si="495"/>
        <v xml:space="preserve"> </v>
      </c>
      <c r="DQ126" s="23">
        <v>0</v>
      </c>
      <c r="DR126" s="23">
        <v>0</v>
      </c>
      <c r="DS126" s="23"/>
      <c r="DT126" s="18" t="str">
        <f t="shared" si="415"/>
        <v xml:space="preserve"> </v>
      </c>
      <c r="DU126" s="18" t="str">
        <f t="shared" si="496"/>
        <v xml:space="preserve"> </v>
      </c>
    </row>
    <row r="127" spans="1:125" s="39" customFormat="1" ht="15.75" customHeight="1" outlineLevel="1" x14ac:dyDescent="0.25">
      <c r="A127" s="11">
        <f t="shared" si="506"/>
        <v>103</v>
      </c>
      <c r="B127" s="5" t="s">
        <v>0</v>
      </c>
      <c r="C127" s="17">
        <v>2271300</v>
      </c>
      <c r="D127" s="17">
        <v>877456.8</v>
      </c>
      <c r="E127" s="17">
        <v>239341.35</v>
      </c>
      <c r="F127" s="18">
        <f t="shared" si="459"/>
        <v>0.38632360322282394</v>
      </c>
      <c r="G127" s="18" t="str">
        <f t="shared" si="271"/>
        <v>св.200</v>
      </c>
      <c r="H127" s="10">
        <v>2030000</v>
      </c>
      <c r="I127" s="14">
        <v>765696.53</v>
      </c>
      <c r="J127" s="10">
        <v>154450.70000000001</v>
      </c>
      <c r="K127" s="18">
        <f t="shared" ref="K127:K143" si="509">IF(I127&lt;=0," ",IF(I127/H127*100&gt;200,"СВ.200",I127/H127))</f>
        <v>0.37719040886699506</v>
      </c>
      <c r="L127" s="18" t="str">
        <f t="shared" si="273"/>
        <v>св.200</v>
      </c>
      <c r="M127" s="23">
        <v>450000</v>
      </c>
      <c r="N127" s="23">
        <v>178132.39</v>
      </c>
      <c r="O127" s="23">
        <v>192540.25</v>
      </c>
      <c r="P127" s="18">
        <f t="shared" ref="P127:P143" si="510">IF(N127&lt;=0," ",IF(M127&lt;=0," ",IF(N127/M127*100&gt;200,"СВ.200",N127/M127)))</f>
        <v>0.39584975555555557</v>
      </c>
      <c r="Q127" s="18">
        <f t="shared" si="275"/>
        <v>0.92516962037807682</v>
      </c>
      <c r="R127" s="23">
        <v>0</v>
      </c>
      <c r="S127" s="23">
        <v>0</v>
      </c>
      <c r="T127" s="23"/>
      <c r="U127" s="18" t="str">
        <f t="shared" ref="U127:U143" si="511">IF(S127&lt;=0," ",IF(R127&lt;=0," ",IF(S127/R127*100&gt;200,"СВ.200",S127/R127)))</f>
        <v xml:space="preserve"> </v>
      </c>
      <c r="V127" s="18" t="str">
        <f t="shared" si="499"/>
        <v xml:space="preserve"> </v>
      </c>
      <c r="W127" s="23">
        <v>0</v>
      </c>
      <c r="X127" s="23">
        <v>2017.8</v>
      </c>
      <c r="Y127" s="23">
        <v>-6329.78</v>
      </c>
      <c r="Z127" s="18" t="str">
        <f t="shared" ref="Z127" si="512">IF(X127&lt;=0," ",IF(W127&lt;=0," ",IF(X127/W127*100&gt;200,"СВ.200",X127/W127)))</f>
        <v xml:space="preserve"> </v>
      </c>
      <c r="AA127" s="18">
        <f t="shared" ref="AA127" si="513">IF(Y127=0," ",IF(X127/Y127*100&gt;200,"св.200",X127/Y127))</f>
        <v>-0.31877885171364567</v>
      </c>
      <c r="AB127" s="23">
        <v>400000</v>
      </c>
      <c r="AC127" s="23">
        <v>60496.4</v>
      </c>
      <c r="AD127" s="23">
        <v>215952.72</v>
      </c>
      <c r="AE127" s="18">
        <f t="shared" ref="AE127:AE143" si="514">IF(AC127&lt;=0," ",IF(AB127&lt;=0," ",IF(AC127/AB127*100&gt;200,"СВ.200",AC127/AB127)))</f>
        <v>0.15124100000000001</v>
      </c>
      <c r="AF127" s="18">
        <f t="shared" si="281"/>
        <v>0.28013724485618891</v>
      </c>
      <c r="AG127" s="23">
        <v>1170000</v>
      </c>
      <c r="AH127" s="23">
        <v>523129.94</v>
      </c>
      <c r="AI127" s="23">
        <v>-248112.49</v>
      </c>
      <c r="AJ127" s="18">
        <f t="shared" ref="AJ127" si="515">IF(AH127&lt;=0," ",IF(AG127&lt;=0," ",IF(AH127/AG127*100&gt;200,"СВ.200",AH127/AG127)))</f>
        <v>0.44711960683760682</v>
      </c>
      <c r="AK127" s="18">
        <f t="shared" ref="AK127" si="516">IF(AI127=0," ",IF(AH127/AI127*100&gt;200,"св.200",AH127/AI127))</f>
        <v>-2.1084385554310465</v>
      </c>
      <c r="AL127" s="23">
        <v>10000</v>
      </c>
      <c r="AM127" s="23">
        <v>1920</v>
      </c>
      <c r="AN127" s="23">
        <v>400</v>
      </c>
      <c r="AO127" s="18">
        <f t="shared" si="490"/>
        <v>0.192</v>
      </c>
      <c r="AP127" s="18" t="str">
        <f t="shared" si="284"/>
        <v>св.200</v>
      </c>
      <c r="AQ127" s="6">
        <v>241300</v>
      </c>
      <c r="AR127" s="6">
        <v>111760.26999999999</v>
      </c>
      <c r="AS127" s="6">
        <v>84890.65</v>
      </c>
      <c r="AT127" s="18">
        <f t="shared" ref="AT127:AT143" si="517">IF(AR127&lt;=0," ",IF(AQ127&lt;=0," ",IF(AR127/AQ127*100&gt;200,"СВ.200",AR127/AQ127)))</f>
        <v>0.46315901367592205</v>
      </c>
      <c r="AU127" s="18">
        <f t="shared" si="286"/>
        <v>1.3165203706179656</v>
      </c>
      <c r="AV127" s="23">
        <v>0</v>
      </c>
      <c r="AW127" s="23">
        <v>0</v>
      </c>
      <c r="AX127" s="23"/>
      <c r="AY127" s="18" t="str">
        <f t="shared" ref="AY127:AY143" si="518">IF(AW127&lt;=0," ",IF(AV127&lt;=0," ",IF(AW127/AV127*100&gt;200,"СВ.200",AW127/AV127)))</f>
        <v xml:space="preserve"> </v>
      </c>
      <c r="AZ127" s="18" t="str">
        <f t="shared" si="288"/>
        <v xml:space="preserve"> </v>
      </c>
      <c r="BA127" s="23">
        <v>0</v>
      </c>
      <c r="BB127" s="23">
        <v>0</v>
      </c>
      <c r="BC127" s="23"/>
      <c r="BD127" s="18" t="str">
        <f t="shared" si="500"/>
        <v xml:space="preserve"> </v>
      </c>
      <c r="BE127" s="18" t="str">
        <f t="shared" si="501"/>
        <v xml:space="preserve"> </v>
      </c>
      <c r="BF127" s="23">
        <v>141300</v>
      </c>
      <c r="BG127" s="23">
        <v>71475</v>
      </c>
      <c r="BH127" s="23">
        <v>58050</v>
      </c>
      <c r="BI127" s="18">
        <f t="shared" si="502"/>
        <v>0.50583864118895971</v>
      </c>
      <c r="BJ127" s="18">
        <f t="shared" si="503"/>
        <v>1.2312661498708011</v>
      </c>
      <c r="BK127" s="23">
        <v>0</v>
      </c>
      <c r="BL127" s="23">
        <v>0</v>
      </c>
      <c r="BM127" s="23"/>
      <c r="BN127" s="18" t="str">
        <f t="shared" si="483"/>
        <v xml:space="preserve"> </v>
      </c>
      <c r="BO127" s="18" t="str">
        <f t="shared" si="294"/>
        <v xml:space="preserve"> </v>
      </c>
      <c r="BP127" s="23">
        <v>0</v>
      </c>
      <c r="BQ127" s="23">
        <v>0</v>
      </c>
      <c r="BR127" s="23"/>
      <c r="BS127" s="18" t="str">
        <f t="shared" si="504"/>
        <v xml:space="preserve"> </v>
      </c>
      <c r="BT127" s="18" t="str">
        <f t="shared" si="505"/>
        <v xml:space="preserve"> </v>
      </c>
      <c r="BU127" s="23">
        <v>100000</v>
      </c>
      <c r="BV127" s="23">
        <v>40285.269999999997</v>
      </c>
      <c r="BW127" s="23">
        <v>26840.65</v>
      </c>
      <c r="BX127" s="18">
        <f t="shared" si="507"/>
        <v>0.40285269999999995</v>
      </c>
      <c r="BY127" s="18">
        <f t="shared" si="508"/>
        <v>1.5009051569168406</v>
      </c>
      <c r="BZ127" s="23">
        <v>0</v>
      </c>
      <c r="CA127" s="23">
        <v>0</v>
      </c>
      <c r="CB127" s="23"/>
      <c r="CC127" s="18" t="str">
        <f t="shared" si="470"/>
        <v xml:space="preserve"> </v>
      </c>
      <c r="CD127" s="18" t="str">
        <f t="shared" si="299"/>
        <v xml:space="preserve"> </v>
      </c>
      <c r="CE127" s="17">
        <v>0</v>
      </c>
      <c r="CF127" s="17">
        <v>0</v>
      </c>
      <c r="CG127" s="17"/>
      <c r="CH127" s="18" t="str">
        <f t="shared" si="300"/>
        <v xml:space="preserve"> </v>
      </c>
      <c r="CI127" s="18" t="str">
        <f t="shared" si="314"/>
        <v xml:space="preserve"> </v>
      </c>
      <c r="CJ127" s="23">
        <v>0</v>
      </c>
      <c r="CK127" s="23">
        <v>0</v>
      </c>
      <c r="CL127" s="23"/>
      <c r="CM127" s="18" t="str">
        <f t="shared" si="301"/>
        <v xml:space="preserve"> </v>
      </c>
      <c r="CN127" s="18" t="str">
        <f t="shared" si="315"/>
        <v xml:space="preserve"> </v>
      </c>
      <c r="CO127" s="23">
        <v>0</v>
      </c>
      <c r="CP127" s="23">
        <v>0</v>
      </c>
      <c r="CQ127" s="23"/>
      <c r="CR127" s="18" t="str">
        <f t="shared" si="302"/>
        <v xml:space="preserve"> </v>
      </c>
      <c r="CS127" s="18" t="str">
        <f t="shared" si="303"/>
        <v xml:space="preserve"> </v>
      </c>
      <c r="CT127" s="23">
        <v>0</v>
      </c>
      <c r="CU127" s="23">
        <v>0</v>
      </c>
      <c r="CV127" s="23"/>
      <c r="CW127" s="18" t="str">
        <f t="shared" si="316"/>
        <v xml:space="preserve"> </v>
      </c>
      <c r="CX127" s="18" t="str">
        <f t="shared" si="317"/>
        <v xml:space="preserve"> </v>
      </c>
      <c r="CY127" s="23">
        <v>0</v>
      </c>
      <c r="CZ127" s="23">
        <v>0</v>
      </c>
      <c r="DA127" s="23"/>
      <c r="DB127" s="18" t="str">
        <f t="shared" ref="DB127:DB143" si="519">IF(CZ127&lt;=0," ",IF(CY127&lt;=0," ",IF(CZ127/CY127*100&gt;200,"СВ.200",CZ127/CY127)))</f>
        <v xml:space="preserve"> </v>
      </c>
      <c r="DC127" s="18" t="str">
        <f t="shared" si="305"/>
        <v xml:space="preserve"> </v>
      </c>
      <c r="DD127" s="23">
        <v>0</v>
      </c>
      <c r="DE127" s="23">
        <v>0</v>
      </c>
      <c r="DF127" s="23"/>
      <c r="DG127" s="18" t="str">
        <f t="shared" ref="DG127:DG143" si="520">IF(DE127&lt;=0," ",IF(DD127&lt;=0," ",IF(DE127/DD127*100&gt;200,"СВ.200",DE127/DD127)))</f>
        <v xml:space="preserve"> </v>
      </c>
      <c r="DH127" s="18" t="str">
        <f t="shared" si="307"/>
        <v xml:space="preserve"> </v>
      </c>
      <c r="DI127" s="23">
        <v>0</v>
      </c>
      <c r="DJ127" s="23"/>
      <c r="DK127" s="18" t="str">
        <f t="shared" si="494"/>
        <v xml:space="preserve"> </v>
      </c>
      <c r="DL127" s="23"/>
      <c r="DM127" s="23">
        <v>0</v>
      </c>
      <c r="DN127" s="23"/>
      <c r="DO127" s="18" t="str">
        <f t="shared" ref="DO127:DO143" si="521">IF(DM127&lt;=0," ",IF(DL127&lt;=0," ",IF(DM127/DL127*100&gt;200,"СВ.200",DM127/DL127)))</f>
        <v xml:space="preserve"> </v>
      </c>
      <c r="DP127" s="18" t="str">
        <f t="shared" si="495"/>
        <v xml:space="preserve"> </v>
      </c>
      <c r="DQ127" s="23">
        <v>0</v>
      </c>
      <c r="DR127" s="23">
        <v>0</v>
      </c>
      <c r="DS127" s="23"/>
      <c r="DT127" s="18" t="str">
        <f t="shared" si="415"/>
        <v xml:space="preserve"> </v>
      </c>
      <c r="DU127" s="18" t="str">
        <f t="shared" si="496"/>
        <v xml:space="preserve"> </v>
      </c>
    </row>
    <row r="128" spans="1:125" s="39" customFormat="1" ht="15.75" customHeight="1" outlineLevel="1" x14ac:dyDescent="0.25">
      <c r="A128" s="11">
        <f t="shared" si="506"/>
        <v>104</v>
      </c>
      <c r="B128" s="5" t="s">
        <v>92</v>
      </c>
      <c r="C128" s="17">
        <v>5164791</v>
      </c>
      <c r="D128" s="17">
        <v>1459146.28</v>
      </c>
      <c r="E128" s="17">
        <v>1283602.7400000002</v>
      </c>
      <c r="F128" s="18">
        <f t="shared" si="459"/>
        <v>0.28251797216963864</v>
      </c>
      <c r="G128" s="18">
        <f t="shared" ref="G128:G145" si="522">IF(E128=0," ",IF(D128/E128*100&gt;200,"св.200",D128/E128))</f>
        <v>1.1367584646944582</v>
      </c>
      <c r="H128" s="10">
        <v>4660000</v>
      </c>
      <c r="I128" s="14">
        <v>1405954.47</v>
      </c>
      <c r="J128" s="10">
        <v>961219.81</v>
      </c>
      <c r="K128" s="18">
        <f t="shared" si="509"/>
        <v>0.3017069678111588</v>
      </c>
      <c r="L128" s="18">
        <f t="shared" ref="L128:L143" si="523">IF(J128=0," ",IF(I128/J128*100&gt;200,"св.200",I128/J128))</f>
        <v>1.4626773765721701</v>
      </c>
      <c r="M128" s="23">
        <v>1221000</v>
      </c>
      <c r="N128" s="23">
        <v>882665.19</v>
      </c>
      <c r="O128" s="23">
        <v>488574.45</v>
      </c>
      <c r="P128" s="18">
        <f t="shared" si="510"/>
        <v>0.72290351351351345</v>
      </c>
      <c r="Q128" s="18">
        <f t="shared" ref="Q128:Q143" si="524">IF(O128=0," ",IF(N128/O128*100&gt;200,"св.200",N128/O128))</f>
        <v>1.8066134854166032</v>
      </c>
      <c r="R128" s="23">
        <v>0</v>
      </c>
      <c r="S128" s="23">
        <v>0</v>
      </c>
      <c r="T128" s="23"/>
      <c r="U128" s="18" t="str">
        <f t="shared" si="511"/>
        <v xml:space="preserve"> </v>
      </c>
      <c r="V128" s="18" t="str">
        <f t="shared" si="499"/>
        <v xml:space="preserve"> </v>
      </c>
      <c r="W128" s="23">
        <v>32000</v>
      </c>
      <c r="X128" s="23">
        <v>-5817.72</v>
      </c>
      <c r="Y128" s="23">
        <v>7733.61</v>
      </c>
      <c r="Z128" s="18" t="str">
        <f t="shared" ref="Z128:Z143" si="525">IF(X128&lt;=0," ",IF(W128&lt;=0," ",IF(X128/W128*100&gt;200,"СВ.200",X128/W128)))</f>
        <v xml:space="preserve"> </v>
      </c>
      <c r="AA128" s="18">
        <f>IF(X128=0," ",IF(X128/Y128*100&gt;200,"св.200",X128/Y128))</f>
        <v>-0.75226446640055555</v>
      </c>
      <c r="AB128" s="23">
        <v>700000</v>
      </c>
      <c r="AC128" s="23">
        <v>28306.97</v>
      </c>
      <c r="AD128" s="23">
        <v>21614.23</v>
      </c>
      <c r="AE128" s="18">
        <f t="shared" si="514"/>
        <v>4.0438528571428572E-2</v>
      </c>
      <c r="AF128" s="18">
        <f t="shared" ref="AF128:AF143" si="526">IF(AD128=0," ",IF(AC128/AD128*100&gt;200,"св.200",AC128/AD128))</f>
        <v>1.3096450810415177</v>
      </c>
      <c r="AG128" s="23">
        <v>2700000</v>
      </c>
      <c r="AH128" s="23">
        <v>500400.03</v>
      </c>
      <c r="AI128" s="23">
        <v>440897.52</v>
      </c>
      <c r="AJ128" s="18">
        <f t="shared" ref="AJ128:AJ143" si="527">IF(AH128&lt;=0," ",IF(AG128&lt;=0," ",IF(AH128/AG128*100&gt;200,"СВ.200",AH128/AG128)))</f>
        <v>0.18533334444444446</v>
      </c>
      <c r="AK128" s="18">
        <f t="shared" ref="AK128:AK143" si="528">IF(AI128=0," ",IF(AH128/AI128*100&gt;200,"св.200",AH128/AI128))</f>
        <v>1.1349576881267103</v>
      </c>
      <c r="AL128" s="23">
        <v>7000</v>
      </c>
      <c r="AM128" s="23">
        <v>400</v>
      </c>
      <c r="AN128" s="23">
        <v>2400</v>
      </c>
      <c r="AO128" s="18">
        <f t="shared" si="490"/>
        <v>5.7142857142857141E-2</v>
      </c>
      <c r="AP128" s="18">
        <f t="shared" ref="AP128:AP143" si="529">IF(AN128=0," ",IF(AM128/AN128*100&gt;200,"св.200",AM128/AN128))</f>
        <v>0.16666666666666666</v>
      </c>
      <c r="AQ128" s="6">
        <v>504791</v>
      </c>
      <c r="AR128" s="6">
        <v>53191.81</v>
      </c>
      <c r="AS128" s="6">
        <v>322382.93000000005</v>
      </c>
      <c r="AT128" s="18">
        <f t="shared" si="517"/>
        <v>0.10537392703118716</v>
      </c>
      <c r="AU128" s="18">
        <f t="shared" ref="AU128:AU143" si="530">IF(AS128=0," ",IF(AR128/AS128*100&gt;200,"св.200",AR128/AS128))</f>
        <v>0.16499573969378586</v>
      </c>
      <c r="AV128" s="23">
        <v>0</v>
      </c>
      <c r="AW128" s="23">
        <v>0</v>
      </c>
      <c r="AX128" s="23"/>
      <c r="AY128" s="18" t="str">
        <f t="shared" si="518"/>
        <v xml:space="preserve"> </v>
      </c>
      <c r="AZ128" s="18" t="str">
        <f t="shared" ref="AZ128:AZ143" si="531">IF(AX128=0," ",IF(AW128/AX128*100&gt;200,"св.200",AW128/AX128))</f>
        <v xml:space="preserve"> </v>
      </c>
      <c r="BA128" s="23">
        <v>154800</v>
      </c>
      <c r="BB128" s="23">
        <v>24691.81</v>
      </c>
      <c r="BC128" s="23">
        <v>160137.64000000001</v>
      </c>
      <c r="BD128" s="18">
        <f t="shared" si="500"/>
        <v>0.15950781653746771</v>
      </c>
      <c r="BE128" s="18">
        <f t="shared" si="501"/>
        <v>0.15419116954639769</v>
      </c>
      <c r="BF128" s="23">
        <v>0</v>
      </c>
      <c r="BG128" s="23">
        <v>0</v>
      </c>
      <c r="BH128" s="23"/>
      <c r="BI128" s="18" t="str">
        <f t="shared" si="502"/>
        <v xml:space="preserve"> </v>
      </c>
      <c r="BJ128" s="18" t="str">
        <f t="shared" si="503"/>
        <v xml:space="preserve"> </v>
      </c>
      <c r="BK128" s="23">
        <v>0</v>
      </c>
      <c r="BL128" s="23">
        <v>0</v>
      </c>
      <c r="BM128" s="23"/>
      <c r="BN128" s="18" t="str">
        <f t="shared" si="483"/>
        <v xml:space="preserve"> </v>
      </c>
      <c r="BO128" s="18" t="str">
        <f t="shared" ref="BO128:BO143" si="532">IF(BM128=0," ",IF(BL128/BM128*100&gt;200,"св.200",BL128/BM128))</f>
        <v xml:space="preserve"> </v>
      </c>
      <c r="BP128" s="23">
        <v>116400</v>
      </c>
      <c r="BQ128" s="23">
        <v>28500</v>
      </c>
      <c r="BR128" s="23">
        <v>25500</v>
      </c>
      <c r="BS128" s="18">
        <f t="shared" si="504"/>
        <v>0.24484536082474226</v>
      </c>
      <c r="BT128" s="18">
        <f t="shared" si="505"/>
        <v>1.1176470588235294</v>
      </c>
      <c r="BU128" s="23">
        <v>0</v>
      </c>
      <c r="BV128" s="23">
        <v>0</v>
      </c>
      <c r="BW128" s="23"/>
      <c r="BX128" s="18" t="str">
        <f t="shared" si="507"/>
        <v xml:space="preserve"> </v>
      </c>
      <c r="BY128" s="18" t="str">
        <f t="shared" si="508"/>
        <v xml:space="preserve"> </v>
      </c>
      <c r="BZ128" s="23">
        <v>0</v>
      </c>
      <c r="CA128" s="23">
        <v>0</v>
      </c>
      <c r="CB128" s="23"/>
      <c r="CC128" s="18" t="str">
        <f t="shared" si="470"/>
        <v xml:space="preserve"> </v>
      </c>
      <c r="CD128" s="18" t="str">
        <f t="shared" ref="CD128:CD143" si="533">IF(CB128=0," ",IF(CA128/CB128*100&gt;200,"св.200",CA128/CB128))</f>
        <v xml:space="preserve"> </v>
      </c>
      <c r="CE128" s="17">
        <v>233591</v>
      </c>
      <c r="CF128" s="17">
        <v>0</v>
      </c>
      <c r="CG128" s="17">
        <v>136745.29</v>
      </c>
      <c r="CH128" s="18" t="str">
        <f t="shared" ref="CH128:CH143" si="534">IF(CF128&lt;=0," ",IF(CE128&lt;=0," ",IF(CF128/CE128*100&gt;200,"СВ.200",CF128/CE128)))</f>
        <v xml:space="preserve"> </v>
      </c>
      <c r="CI128" s="18">
        <f t="shared" ref="CI128:CI143" si="535">IF(CG128=0," ",IF(CF128/CG128*100&gt;200,"св.200",CF128/CG128))</f>
        <v>0</v>
      </c>
      <c r="CJ128" s="23">
        <v>0</v>
      </c>
      <c r="CK128" s="23">
        <v>0</v>
      </c>
      <c r="CL128" s="23"/>
      <c r="CM128" s="18" t="str">
        <f t="shared" ref="CM128:CM143" si="536">IF(CK128&lt;=0," ",IF(CJ128&lt;=0," ",IF(CK128/CJ128*100&gt;200,"СВ.200",CK128/CJ128)))</f>
        <v xml:space="preserve"> </v>
      </c>
      <c r="CN128" s="18" t="str">
        <f t="shared" ref="CN128:CN143" si="537">IF(CL128=0," ",IF(CK128/CL128*100&gt;200,"св.200",CK128/CL128))</f>
        <v xml:space="preserve"> </v>
      </c>
      <c r="CO128" s="23">
        <v>233591</v>
      </c>
      <c r="CP128" s="23">
        <v>0</v>
      </c>
      <c r="CQ128" s="23">
        <v>136745.29</v>
      </c>
      <c r="CR128" s="18" t="str">
        <f t="shared" ref="CR128:CR143" si="538">IF(CP128&lt;=0," ",IF(CO128&lt;=0," ",IF(CP128/CO128*100&gt;200,"СВ.200",CP128/CO128)))</f>
        <v xml:space="preserve"> </v>
      </c>
      <c r="CS128" s="18">
        <f t="shared" ref="CS128:CS143" si="539">IF(CQ128=0," ",IF(CP128/CQ128*100&gt;200,"св.200",CP128/CQ128))</f>
        <v>0</v>
      </c>
      <c r="CT128" s="23">
        <v>0</v>
      </c>
      <c r="CU128" s="23">
        <v>0</v>
      </c>
      <c r="CV128" s="23"/>
      <c r="CW128" s="18" t="str">
        <f t="shared" si="316"/>
        <v xml:space="preserve"> </v>
      </c>
      <c r="CX128" s="18" t="str">
        <f t="shared" si="317"/>
        <v xml:space="preserve"> </v>
      </c>
      <c r="CY128" s="23">
        <v>0</v>
      </c>
      <c r="CZ128" s="23">
        <v>0</v>
      </c>
      <c r="DA128" s="23"/>
      <c r="DB128" s="18" t="str">
        <f t="shared" si="519"/>
        <v xml:space="preserve"> </v>
      </c>
      <c r="DC128" s="18" t="str">
        <f t="shared" ref="DC128:DC143" si="540">IF(DA128=0," ",IF(CZ128/DA128*100&gt;200,"св.200",CZ128/DA128))</f>
        <v xml:space="preserve"> </v>
      </c>
      <c r="DD128" s="23">
        <v>0</v>
      </c>
      <c r="DE128" s="23">
        <v>0</v>
      </c>
      <c r="DF128" s="23"/>
      <c r="DG128" s="18" t="str">
        <f>IF(DE128&lt;=0," ",IF(DF128&lt;=0," ",IF(DE128/DF128*100&gt;200,"СВ.200",DE128/DF128)))</f>
        <v xml:space="preserve"> </v>
      </c>
      <c r="DH128" s="18" t="str">
        <f t="shared" si="307"/>
        <v xml:space="preserve"> </v>
      </c>
      <c r="DI128" s="23">
        <v>0</v>
      </c>
      <c r="DJ128" s="23"/>
      <c r="DK128" s="18" t="str">
        <f t="shared" si="494"/>
        <v xml:space="preserve"> </v>
      </c>
      <c r="DL128" s="23"/>
      <c r="DM128" s="23">
        <v>0</v>
      </c>
      <c r="DN128" s="23"/>
      <c r="DO128" s="18" t="str">
        <f t="shared" si="521"/>
        <v xml:space="preserve"> </v>
      </c>
      <c r="DP128" s="18" t="str">
        <f t="shared" si="495"/>
        <v xml:space="preserve"> </v>
      </c>
      <c r="DQ128" s="23">
        <v>0</v>
      </c>
      <c r="DR128" s="23">
        <v>0</v>
      </c>
      <c r="DS128" s="23"/>
      <c r="DT128" s="18" t="str">
        <f t="shared" si="415"/>
        <v xml:space="preserve"> </v>
      </c>
      <c r="DU128" s="18" t="str">
        <f t="shared" si="496"/>
        <v xml:space="preserve"> </v>
      </c>
    </row>
    <row r="129" spans="1:125" s="39" customFormat="1" ht="17.25" customHeight="1" outlineLevel="1" x14ac:dyDescent="0.25">
      <c r="A129" s="11">
        <f t="shared" si="506"/>
        <v>105</v>
      </c>
      <c r="B129" s="5" t="s">
        <v>36</v>
      </c>
      <c r="C129" s="17">
        <v>1270679.08</v>
      </c>
      <c r="D129" s="17">
        <v>519676.27</v>
      </c>
      <c r="E129" s="17">
        <v>390812.49</v>
      </c>
      <c r="F129" s="18">
        <f t="shared" si="459"/>
        <v>0.40897523078761949</v>
      </c>
      <c r="G129" s="18">
        <f t="shared" si="522"/>
        <v>1.3297330133947358</v>
      </c>
      <c r="H129" s="10">
        <v>1217048.25</v>
      </c>
      <c r="I129" s="14">
        <v>491245.44000000006</v>
      </c>
      <c r="J129" s="10">
        <v>368063.83</v>
      </c>
      <c r="K129" s="18">
        <f t="shared" si="509"/>
        <v>0.40363678268302022</v>
      </c>
      <c r="L129" s="18">
        <f t="shared" si="523"/>
        <v>1.3346745861988125</v>
      </c>
      <c r="M129" s="23">
        <v>266648.25</v>
      </c>
      <c r="N129" s="23">
        <v>140020.01</v>
      </c>
      <c r="O129" s="23">
        <v>134342.69</v>
      </c>
      <c r="P129" s="18">
        <f t="shared" si="510"/>
        <v>0.52511130299936348</v>
      </c>
      <c r="Q129" s="18">
        <f t="shared" si="524"/>
        <v>1.0422599845216738</v>
      </c>
      <c r="R129" s="23">
        <v>0</v>
      </c>
      <c r="S129" s="23">
        <v>0</v>
      </c>
      <c r="T129" s="23"/>
      <c r="U129" s="18" t="str">
        <f t="shared" si="511"/>
        <v xml:space="preserve"> </v>
      </c>
      <c r="V129" s="18" t="str">
        <f t="shared" si="499"/>
        <v xml:space="preserve"> </v>
      </c>
      <c r="W129" s="23">
        <v>500000</v>
      </c>
      <c r="X129" s="23">
        <v>271414.65000000002</v>
      </c>
      <c r="Y129" s="23">
        <v>118286.7</v>
      </c>
      <c r="Z129" s="18">
        <f t="shared" si="525"/>
        <v>0.54282930000000007</v>
      </c>
      <c r="AA129" s="18" t="str">
        <f t="shared" ref="AA129:AA143" si="541">IF(Y129=0," ",IF(X129/Y129*100&gt;200,"св.200",X129/Y129))</f>
        <v>св.200</v>
      </c>
      <c r="AB129" s="23">
        <v>28000</v>
      </c>
      <c r="AC129" s="23">
        <v>-14824.56</v>
      </c>
      <c r="AD129" s="23">
        <v>2688.31</v>
      </c>
      <c r="AE129" s="18" t="str">
        <f t="shared" si="514"/>
        <v xml:space="preserve"> </v>
      </c>
      <c r="AF129" s="18">
        <f t="shared" si="526"/>
        <v>-5.5144533182557067</v>
      </c>
      <c r="AG129" s="23">
        <v>422000</v>
      </c>
      <c r="AH129" s="23">
        <v>94135.34</v>
      </c>
      <c r="AI129" s="23">
        <v>112646.13</v>
      </c>
      <c r="AJ129" s="18">
        <f t="shared" si="527"/>
        <v>0.22306952606635069</v>
      </c>
      <c r="AK129" s="18">
        <f t="shared" si="528"/>
        <v>0.83567309414002944</v>
      </c>
      <c r="AL129" s="23">
        <v>400</v>
      </c>
      <c r="AM129" s="23">
        <v>500</v>
      </c>
      <c r="AN129" s="23">
        <v>100</v>
      </c>
      <c r="AO129" s="18">
        <f t="shared" si="490"/>
        <v>1.25</v>
      </c>
      <c r="AP129" s="18" t="str">
        <f t="shared" si="529"/>
        <v>св.200</v>
      </c>
      <c r="AQ129" s="6">
        <v>53630.829999999994</v>
      </c>
      <c r="AR129" s="6">
        <v>28430.83</v>
      </c>
      <c r="AS129" s="6">
        <v>22748.66</v>
      </c>
      <c r="AT129" s="18">
        <f t="shared" si="517"/>
        <v>0.53012101434939574</v>
      </c>
      <c r="AU129" s="18">
        <f t="shared" si="530"/>
        <v>1.2497804266273267</v>
      </c>
      <c r="AV129" s="23">
        <v>0</v>
      </c>
      <c r="AW129" s="23">
        <v>0</v>
      </c>
      <c r="AX129" s="23"/>
      <c r="AY129" s="18" t="str">
        <f t="shared" si="518"/>
        <v xml:space="preserve"> </v>
      </c>
      <c r="AZ129" s="18" t="str">
        <f t="shared" si="531"/>
        <v xml:space="preserve"> </v>
      </c>
      <c r="BA129" s="23">
        <v>1290.31</v>
      </c>
      <c r="BB129" s="23">
        <v>1290.31</v>
      </c>
      <c r="BC129" s="23"/>
      <c r="BD129" s="18">
        <f t="shared" si="500"/>
        <v>1</v>
      </c>
      <c r="BE129" s="18" t="str">
        <f t="shared" si="501"/>
        <v xml:space="preserve"> </v>
      </c>
      <c r="BF129" s="23">
        <v>0</v>
      </c>
      <c r="BG129" s="23">
        <v>0</v>
      </c>
      <c r="BH129" s="23"/>
      <c r="BI129" s="18" t="str">
        <f t="shared" si="502"/>
        <v xml:space="preserve"> </v>
      </c>
      <c r="BJ129" s="18" t="str">
        <f t="shared" si="503"/>
        <v xml:space="preserve"> </v>
      </c>
      <c r="BK129" s="23">
        <v>0</v>
      </c>
      <c r="BL129" s="23">
        <v>0</v>
      </c>
      <c r="BM129" s="23"/>
      <c r="BN129" s="18" t="str">
        <f t="shared" si="483"/>
        <v xml:space="preserve"> </v>
      </c>
      <c r="BO129" s="18" t="str">
        <f t="shared" si="532"/>
        <v xml:space="preserve"> </v>
      </c>
      <c r="BP129" s="23">
        <v>50400</v>
      </c>
      <c r="BQ129" s="23">
        <v>25200</v>
      </c>
      <c r="BR129" s="23">
        <v>21000</v>
      </c>
      <c r="BS129" s="18">
        <f t="shared" si="504"/>
        <v>0.5</v>
      </c>
      <c r="BT129" s="18">
        <f t="shared" si="505"/>
        <v>1.2</v>
      </c>
      <c r="BU129" s="23">
        <v>1940.52</v>
      </c>
      <c r="BV129" s="23">
        <v>1940.52</v>
      </c>
      <c r="BW129" s="23">
        <v>1748.66</v>
      </c>
      <c r="BX129" s="18">
        <f t="shared" si="507"/>
        <v>1</v>
      </c>
      <c r="BY129" s="18">
        <f t="shared" si="508"/>
        <v>1.1097182985829148</v>
      </c>
      <c r="BZ129" s="23">
        <v>0</v>
      </c>
      <c r="CA129" s="23">
        <v>0</v>
      </c>
      <c r="CB129" s="23"/>
      <c r="CC129" s="18" t="str">
        <f t="shared" si="470"/>
        <v xml:space="preserve"> </v>
      </c>
      <c r="CD129" s="18" t="str">
        <f t="shared" si="533"/>
        <v xml:space="preserve"> </v>
      </c>
      <c r="CE129" s="17">
        <v>0</v>
      </c>
      <c r="CF129" s="17">
        <v>0</v>
      </c>
      <c r="CG129" s="17"/>
      <c r="CH129" s="18" t="str">
        <f t="shared" si="534"/>
        <v xml:space="preserve"> </v>
      </c>
      <c r="CI129" s="18" t="str">
        <f t="shared" si="535"/>
        <v xml:space="preserve"> </v>
      </c>
      <c r="CJ129" s="23">
        <v>0</v>
      </c>
      <c r="CK129" s="23">
        <v>0</v>
      </c>
      <c r="CL129" s="23"/>
      <c r="CM129" s="18" t="str">
        <f t="shared" si="536"/>
        <v xml:space="preserve"> </v>
      </c>
      <c r="CN129" s="18" t="str">
        <f t="shared" si="537"/>
        <v xml:space="preserve"> </v>
      </c>
      <c r="CO129" s="23">
        <v>0</v>
      </c>
      <c r="CP129" s="23">
        <v>0</v>
      </c>
      <c r="CQ129" s="23"/>
      <c r="CR129" s="18" t="str">
        <f t="shared" si="538"/>
        <v xml:space="preserve"> </v>
      </c>
      <c r="CS129" s="18" t="str">
        <f t="shared" si="539"/>
        <v xml:space="preserve"> </v>
      </c>
      <c r="CT129" s="23">
        <v>0</v>
      </c>
      <c r="CU129" s="23">
        <v>0</v>
      </c>
      <c r="CV129" s="23"/>
      <c r="CW129" s="18" t="str">
        <f t="shared" si="316"/>
        <v xml:space="preserve"> </v>
      </c>
      <c r="CX129" s="18" t="str">
        <f t="shared" si="317"/>
        <v xml:space="preserve"> </v>
      </c>
      <c r="CY129" s="23">
        <v>0</v>
      </c>
      <c r="CZ129" s="23">
        <v>0</v>
      </c>
      <c r="DA129" s="23"/>
      <c r="DB129" s="18" t="str">
        <f t="shared" si="519"/>
        <v xml:space="preserve"> </v>
      </c>
      <c r="DC129" s="18" t="str">
        <f t="shared" si="540"/>
        <v xml:space="preserve"> </v>
      </c>
      <c r="DD129" s="23">
        <v>0</v>
      </c>
      <c r="DE129" s="23">
        <v>0</v>
      </c>
      <c r="DF129" s="23"/>
      <c r="DG129" s="18" t="str">
        <f t="shared" si="520"/>
        <v xml:space="preserve"> </v>
      </c>
      <c r="DH129" s="18" t="str">
        <f>IF(DE129=0," ",IF(DE129/DF129*100&gt;200,"св.200",DE129/DF129))</f>
        <v xml:space="preserve"> </v>
      </c>
      <c r="DI129" s="23">
        <v>0</v>
      </c>
      <c r="DJ129" s="23"/>
      <c r="DK129" s="18" t="str">
        <f t="shared" si="494"/>
        <v xml:space="preserve"> </v>
      </c>
      <c r="DL129" s="23"/>
      <c r="DM129" s="23">
        <v>0</v>
      </c>
      <c r="DN129" s="23"/>
      <c r="DO129" s="18" t="str">
        <f t="shared" si="521"/>
        <v xml:space="preserve"> </v>
      </c>
      <c r="DP129" s="18" t="str">
        <f t="shared" si="495"/>
        <v xml:space="preserve"> </v>
      </c>
      <c r="DQ129" s="23">
        <v>0</v>
      </c>
      <c r="DR129" s="23">
        <v>0</v>
      </c>
      <c r="DS129" s="23"/>
      <c r="DT129" s="18" t="str">
        <f t="shared" si="415"/>
        <v xml:space="preserve"> </v>
      </c>
      <c r="DU129" s="18" t="str">
        <f t="shared" si="496"/>
        <v xml:space="preserve"> </v>
      </c>
    </row>
    <row r="130" spans="1:125" s="39" customFormat="1" ht="15.75" customHeight="1" outlineLevel="1" x14ac:dyDescent="0.25">
      <c r="A130" s="11">
        <f t="shared" si="506"/>
        <v>106</v>
      </c>
      <c r="B130" s="5" t="s">
        <v>84</v>
      </c>
      <c r="C130" s="17">
        <v>2485211</v>
      </c>
      <c r="D130" s="17">
        <v>362382.54</v>
      </c>
      <c r="E130" s="17">
        <v>574623.86</v>
      </c>
      <c r="F130" s="18">
        <f t="shared" si="459"/>
        <v>0.14581560277980421</v>
      </c>
      <c r="G130" s="18">
        <f t="shared" si="522"/>
        <v>0.63064304360769141</v>
      </c>
      <c r="H130" s="10">
        <v>2140000</v>
      </c>
      <c r="I130" s="14">
        <v>305185.77</v>
      </c>
      <c r="J130" s="10">
        <v>510639.66</v>
      </c>
      <c r="K130" s="18">
        <f t="shared" si="509"/>
        <v>0.14261017289719627</v>
      </c>
      <c r="L130" s="18">
        <f t="shared" si="523"/>
        <v>0.59765387200829645</v>
      </c>
      <c r="M130" s="23">
        <v>1125000</v>
      </c>
      <c r="N130" s="23">
        <v>240903.82</v>
      </c>
      <c r="O130" s="23">
        <v>278401.77</v>
      </c>
      <c r="P130" s="18">
        <f t="shared" si="510"/>
        <v>0.21413672888888891</v>
      </c>
      <c r="Q130" s="18">
        <f t="shared" si="524"/>
        <v>0.86530994397054295</v>
      </c>
      <c r="R130" s="23">
        <v>0</v>
      </c>
      <c r="S130" s="23">
        <v>0</v>
      </c>
      <c r="T130" s="23"/>
      <c r="U130" s="18" t="str">
        <f t="shared" si="511"/>
        <v xml:space="preserve"> </v>
      </c>
      <c r="V130" s="18" t="str">
        <f t="shared" si="499"/>
        <v xml:space="preserve"> </v>
      </c>
      <c r="W130" s="23">
        <v>0</v>
      </c>
      <c r="X130" s="23">
        <v>0</v>
      </c>
      <c r="Y130" s="23"/>
      <c r="Z130" s="18" t="str">
        <f t="shared" si="525"/>
        <v xml:space="preserve"> </v>
      </c>
      <c r="AA130" s="18" t="str">
        <f t="shared" si="541"/>
        <v xml:space="preserve"> </v>
      </c>
      <c r="AB130" s="23">
        <v>288000</v>
      </c>
      <c r="AC130" s="23">
        <v>29122.63</v>
      </c>
      <c r="AD130" s="23">
        <v>48040.55</v>
      </c>
      <c r="AE130" s="18">
        <f t="shared" si="514"/>
        <v>0.10112024305555556</v>
      </c>
      <c r="AF130" s="18">
        <f t="shared" si="526"/>
        <v>0.60620933773655794</v>
      </c>
      <c r="AG130" s="23">
        <v>721000</v>
      </c>
      <c r="AH130" s="23">
        <v>34059.32</v>
      </c>
      <c r="AI130" s="23">
        <v>180652.34</v>
      </c>
      <c r="AJ130" s="18">
        <f t="shared" si="527"/>
        <v>4.7239001386962555E-2</v>
      </c>
      <c r="AK130" s="18">
        <f t="shared" si="528"/>
        <v>0.18853517203264569</v>
      </c>
      <c r="AL130" s="23">
        <v>6000</v>
      </c>
      <c r="AM130" s="23">
        <v>1100</v>
      </c>
      <c r="AN130" s="23">
        <v>3545</v>
      </c>
      <c r="AO130" s="18">
        <f t="shared" si="490"/>
        <v>0.18333333333333332</v>
      </c>
      <c r="AP130" s="18">
        <f t="shared" si="529"/>
        <v>0.31029619181946405</v>
      </c>
      <c r="AQ130" s="6">
        <v>345211</v>
      </c>
      <c r="AR130" s="6">
        <v>57196.77</v>
      </c>
      <c r="AS130" s="6">
        <v>63984.2</v>
      </c>
      <c r="AT130" s="18">
        <f t="shared" si="517"/>
        <v>0.16568640628485187</v>
      </c>
      <c r="AU130" s="18">
        <f t="shared" si="530"/>
        <v>0.89392021780377029</v>
      </c>
      <c r="AV130" s="23">
        <v>0</v>
      </c>
      <c r="AW130" s="23">
        <v>0</v>
      </c>
      <c r="AX130" s="23"/>
      <c r="AY130" s="18" t="str">
        <f t="shared" si="518"/>
        <v xml:space="preserve"> </v>
      </c>
      <c r="AZ130" s="18" t="str">
        <f t="shared" si="531"/>
        <v xml:space="preserve"> </v>
      </c>
      <c r="BA130" s="23">
        <v>215537</v>
      </c>
      <c r="BB130" s="23">
        <v>0</v>
      </c>
      <c r="BC130" s="23"/>
      <c r="BD130" s="18" t="str">
        <f t="shared" si="500"/>
        <v xml:space="preserve"> </v>
      </c>
      <c r="BE130" s="18" t="str">
        <f t="shared" si="501"/>
        <v xml:space="preserve"> </v>
      </c>
      <c r="BF130" s="23">
        <v>106174</v>
      </c>
      <c r="BG130" s="23">
        <v>53086.74</v>
      </c>
      <c r="BH130" s="23">
        <v>53086.74</v>
      </c>
      <c r="BI130" s="18">
        <f t="shared" si="502"/>
        <v>0.49999755118955674</v>
      </c>
      <c r="BJ130" s="18">
        <f t="shared" si="503"/>
        <v>1</v>
      </c>
      <c r="BK130" s="23">
        <v>0</v>
      </c>
      <c r="BL130" s="23">
        <v>0</v>
      </c>
      <c r="BM130" s="23"/>
      <c r="BN130" s="18" t="str">
        <f t="shared" si="483"/>
        <v xml:space="preserve"> </v>
      </c>
      <c r="BO130" s="18" t="str">
        <f t="shared" si="532"/>
        <v xml:space="preserve"> </v>
      </c>
      <c r="BP130" s="23">
        <v>0</v>
      </c>
      <c r="BQ130" s="23">
        <v>0</v>
      </c>
      <c r="BR130" s="23"/>
      <c r="BS130" s="18" t="str">
        <f t="shared" si="504"/>
        <v xml:space="preserve"> </v>
      </c>
      <c r="BT130" s="18" t="str">
        <f t="shared" si="505"/>
        <v xml:space="preserve"> </v>
      </c>
      <c r="BU130" s="23">
        <v>5500</v>
      </c>
      <c r="BV130" s="23">
        <v>4110.03</v>
      </c>
      <c r="BW130" s="23"/>
      <c r="BX130" s="18">
        <f t="shared" si="507"/>
        <v>0.74727818181818173</v>
      </c>
      <c r="BY130" s="18" t="str">
        <f t="shared" si="508"/>
        <v xml:space="preserve"> </v>
      </c>
      <c r="BZ130" s="23">
        <v>0</v>
      </c>
      <c r="CA130" s="23">
        <v>0</v>
      </c>
      <c r="CB130" s="23"/>
      <c r="CC130" s="18" t="str">
        <f t="shared" si="470"/>
        <v xml:space="preserve"> </v>
      </c>
      <c r="CD130" s="18" t="str">
        <f t="shared" si="533"/>
        <v xml:space="preserve"> </v>
      </c>
      <c r="CE130" s="17">
        <v>0</v>
      </c>
      <c r="CF130" s="17">
        <v>0</v>
      </c>
      <c r="CG130" s="17"/>
      <c r="CH130" s="24" t="str">
        <f t="shared" si="534"/>
        <v xml:space="preserve"> </v>
      </c>
      <c r="CI130" s="18" t="str">
        <f t="shared" si="535"/>
        <v xml:space="preserve"> </v>
      </c>
      <c r="CJ130" s="23">
        <v>0</v>
      </c>
      <c r="CK130" s="23">
        <v>0</v>
      </c>
      <c r="CL130" s="23"/>
      <c r="CM130" s="18" t="str">
        <f t="shared" si="536"/>
        <v xml:space="preserve"> </v>
      </c>
      <c r="CN130" s="18" t="str">
        <f t="shared" si="537"/>
        <v xml:space="preserve"> </v>
      </c>
      <c r="CO130" s="23">
        <v>0</v>
      </c>
      <c r="CP130" s="23">
        <v>0</v>
      </c>
      <c r="CQ130" s="23"/>
      <c r="CR130" s="18" t="str">
        <f t="shared" si="538"/>
        <v xml:space="preserve"> </v>
      </c>
      <c r="CS130" s="18" t="str">
        <f t="shared" si="539"/>
        <v xml:space="preserve"> </v>
      </c>
      <c r="CT130" s="23">
        <v>0</v>
      </c>
      <c r="CU130" s="23">
        <v>0</v>
      </c>
      <c r="CV130" s="23"/>
      <c r="CW130" s="18" t="str">
        <f t="shared" si="316"/>
        <v xml:space="preserve"> </v>
      </c>
      <c r="CX130" s="18" t="str">
        <f t="shared" si="317"/>
        <v xml:space="preserve"> </v>
      </c>
      <c r="CY130" s="23">
        <v>0</v>
      </c>
      <c r="CZ130" s="23">
        <v>0</v>
      </c>
      <c r="DA130" s="23"/>
      <c r="DB130" s="18" t="str">
        <f t="shared" si="519"/>
        <v xml:space="preserve"> </v>
      </c>
      <c r="DC130" s="18" t="str">
        <f t="shared" si="540"/>
        <v xml:space="preserve"> </v>
      </c>
      <c r="DD130" s="23">
        <v>0</v>
      </c>
      <c r="DE130" s="23">
        <v>0</v>
      </c>
      <c r="DF130" s="23">
        <v>10897.46</v>
      </c>
      <c r="DG130" s="18" t="str">
        <f t="shared" si="520"/>
        <v xml:space="preserve"> </v>
      </c>
      <c r="DH130" s="18">
        <f t="shared" ref="DH130:DH139" si="542">IF(DF130=0," ",IF(DE130/DF130*100&gt;200,"св.200",DE130/DF130))</f>
        <v>0</v>
      </c>
      <c r="DI130" s="23">
        <v>0</v>
      </c>
      <c r="DJ130" s="23"/>
      <c r="DK130" s="18" t="str">
        <f t="shared" ref="DK130:DK146" si="543">IF(DJ130=0," ",IF(DI130/DJ130*100&gt;200,"св.200",DI130/DJ130))</f>
        <v xml:space="preserve"> </v>
      </c>
      <c r="DL130" s="23"/>
      <c r="DM130" s="23">
        <v>0</v>
      </c>
      <c r="DN130" s="23"/>
      <c r="DO130" s="18" t="str">
        <f t="shared" si="521"/>
        <v xml:space="preserve"> </v>
      </c>
      <c r="DP130" s="18" t="str">
        <f t="shared" si="495"/>
        <v xml:space="preserve"> </v>
      </c>
      <c r="DQ130" s="23">
        <v>18000</v>
      </c>
      <c r="DR130" s="23">
        <v>0</v>
      </c>
      <c r="DS130" s="23"/>
      <c r="DT130" s="18" t="str">
        <f t="shared" si="415"/>
        <v xml:space="preserve"> </v>
      </c>
      <c r="DU130" s="18" t="str">
        <f t="shared" si="496"/>
        <v xml:space="preserve"> </v>
      </c>
    </row>
    <row r="131" spans="1:125" s="38" customFormat="1" ht="32.1" customHeight="1" x14ac:dyDescent="0.25">
      <c r="A131" s="12"/>
      <c r="B131" s="4" t="s">
        <v>140</v>
      </c>
      <c r="C131" s="20">
        <v>60148038.160000004</v>
      </c>
      <c r="D131" s="20">
        <v>27244195.16</v>
      </c>
      <c r="E131" s="20">
        <v>26605810.030000005</v>
      </c>
      <c r="F131" s="16">
        <f t="shared" si="459"/>
        <v>0.45295234879527779</v>
      </c>
      <c r="G131" s="16">
        <f t="shared" si="522"/>
        <v>1.0239942001119369</v>
      </c>
      <c r="H131" s="15">
        <v>56818177.620000005</v>
      </c>
      <c r="I131" s="15">
        <v>25551497.91</v>
      </c>
      <c r="J131" s="15">
        <v>24041430.830000006</v>
      </c>
      <c r="K131" s="16">
        <f t="shared" si="509"/>
        <v>0.4497063964439062</v>
      </c>
      <c r="L131" s="16">
        <f t="shared" si="523"/>
        <v>1.0628110319505468</v>
      </c>
      <c r="M131" s="15">
        <v>47145724.130000003</v>
      </c>
      <c r="N131" s="15">
        <v>23030891.720000003</v>
      </c>
      <c r="O131" s="15">
        <v>21644126.200000003</v>
      </c>
      <c r="P131" s="16">
        <f t="shared" si="510"/>
        <v>0.48850435845453205</v>
      </c>
      <c r="Q131" s="16">
        <f t="shared" si="524"/>
        <v>1.0640712176220817</v>
      </c>
      <c r="R131" s="15">
        <v>2588490</v>
      </c>
      <c r="S131" s="15">
        <v>1435711.17</v>
      </c>
      <c r="T131" s="15">
        <v>1355639.14</v>
      </c>
      <c r="U131" s="16">
        <f t="shared" si="511"/>
        <v>0.55465200560944794</v>
      </c>
      <c r="V131" s="16">
        <f t="shared" ref="V131:V143" si="544">IF(T131=0," ",IF(S131/T131*100&gt;200,"св.200",S131/T131))</f>
        <v>1.0590658882864654</v>
      </c>
      <c r="W131" s="15">
        <v>100</v>
      </c>
      <c r="X131" s="15">
        <v>204.41999999999996</v>
      </c>
      <c r="Y131" s="15">
        <v>3033.8</v>
      </c>
      <c r="Z131" s="16" t="str">
        <f t="shared" si="525"/>
        <v>СВ.200</v>
      </c>
      <c r="AA131" s="16">
        <f t="shared" si="541"/>
        <v>6.738084250774605E-2</v>
      </c>
      <c r="AB131" s="15">
        <v>1755000</v>
      </c>
      <c r="AC131" s="15">
        <v>351770.68</v>
      </c>
      <c r="AD131" s="15">
        <v>80932.829999999987</v>
      </c>
      <c r="AE131" s="16">
        <f t="shared" si="514"/>
        <v>0.20043913390313389</v>
      </c>
      <c r="AF131" s="16" t="str">
        <f t="shared" si="526"/>
        <v>св.200</v>
      </c>
      <c r="AG131" s="15">
        <v>5328863.49</v>
      </c>
      <c r="AH131" s="15">
        <v>732919.91999999981</v>
      </c>
      <c r="AI131" s="15">
        <v>957698.86</v>
      </c>
      <c r="AJ131" s="16">
        <f t="shared" si="527"/>
        <v>0.13753775479056224</v>
      </c>
      <c r="AK131" s="16">
        <f t="shared" si="528"/>
        <v>0.76529267247953059</v>
      </c>
      <c r="AL131" s="15">
        <v>0</v>
      </c>
      <c r="AM131" s="15">
        <v>0</v>
      </c>
      <c r="AN131" s="15">
        <v>0</v>
      </c>
      <c r="AO131" s="16" t="str">
        <f t="shared" si="490"/>
        <v xml:space="preserve"> </v>
      </c>
      <c r="AP131" s="16" t="str">
        <f t="shared" si="529"/>
        <v xml:space="preserve"> </v>
      </c>
      <c r="AQ131" s="15">
        <v>3329860.54</v>
      </c>
      <c r="AR131" s="15">
        <v>1692697.2500000002</v>
      </c>
      <c r="AS131" s="15">
        <v>2564379.2000000002</v>
      </c>
      <c r="AT131" s="16">
        <f t="shared" si="517"/>
        <v>0.50833878165960678</v>
      </c>
      <c r="AU131" s="16">
        <f t="shared" si="530"/>
        <v>0.66008071271206692</v>
      </c>
      <c r="AV131" s="15">
        <v>900000</v>
      </c>
      <c r="AW131" s="15">
        <v>485278.83</v>
      </c>
      <c r="AX131" s="15">
        <v>654303</v>
      </c>
      <c r="AY131" s="16">
        <f t="shared" si="518"/>
        <v>0.53919870000000003</v>
      </c>
      <c r="AZ131" s="16">
        <f t="shared" si="531"/>
        <v>0.74167294051838373</v>
      </c>
      <c r="BA131" s="15">
        <v>441811.49</v>
      </c>
      <c r="BB131" s="15">
        <v>116273.37000000001</v>
      </c>
      <c r="BC131" s="15">
        <v>63106.22</v>
      </c>
      <c r="BD131" s="16">
        <f t="shared" ref="BD131:BD143" si="545">IF(BB131&lt;=0," ",IF(BA131&lt;=0," ",IF(BB131/BA131*100&gt;200,"СВ.200",BB131/BA131)))</f>
        <v>0.26317416507207636</v>
      </c>
      <c r="BE131" s="16">
        <f t="shared" ref="BE131:BE143" si="546">IF(BC131=0," ",IF(BB131/BC131*100&gt;200,"св.200",BB131/BC131))</f>
        <v>1.8425025298615574</v>
      </c>
      <c r="BF131" s="15">
        <v>557000</v>
      </c>
      <c r="BG131" s="15">
        <v>293289.15999999997</v>
      </c>
      <c r="BH131" s="15">
        <v>886785.73</v>
      </c>
      <c r="BI131" s="16">
        <f t="shared" ref="BI131:BI143" si="547">IF(BG131&lt;=0," ",IF(BF131&lt;=0," ",IF(BG131/BF131*100&gt;200,"СВ.200",BG131/BF131)))</f>
        <v>0.52655145421903049</v>
      </c>
      <c r="BJ131" s="16">
        <f t="shared" ref="BJ131:BJ143" si="548">IF(BH131=0," ",IF(BG131/BH131*100&gt;200,"св.200",BG131/BH131))</f>
        <v>0.33073283666844749</v>
      </c>
      <c r="BK131" s="15">
        <v>0</v>
      </c>
      <c r="BL131" s="15">
        <v>0</v>
      </c>
      <c r="BM131" s="15">
        <v>0</v>
      </c>
      <c r="BN131" s="16" t="str">
        <f>IF(BL131&lt;=0," ",IF(BK131&lt;=0," ",IF(BL131/BK131*100&gt;200,"СВ.200",BL131/BK131)))</f>
        <v xml:space="preserve"> </v>
      </c>
      <c r="BO131" s="16" t="str">
        <f t="shared" si="532"/>
        <v xml:space="preserve"> </v>
      </c>
      <c r="BP131" s="15">
        <v>0</v>
      </c>
      <c r="BQ131" s="15">
        <v>0</v>
      </c>
      <c r="BR131" s="15">
        <v>0</v>
      </c>
      <c r="BS131" s="16" t="str">
        <f t="shared" ref="BS131:BS143" si="549">IF(BQ131&lt;=0," ",IF(BP131&lt;=0," ",IF(BQ131/BP131*100&gt;200,"СВ.200",BQ131/BP131)))</f>
        <v xml:space="preserve"> </v>
      </c>
      <c r="BT131" s="16" t="str">
        <f t="shared" ref="BT131:BT143" si="550">IF(BR131=0," ",IF(BQ131/BR131*100&gt;200,"св.200",BQ131/BR131))</f>
        <v xml:space="preserve"> </v>
      </c>
      <c r="BU131" s="15">
        <v>129000</v>
      </c>
      <c r="BV131" s="15">
        <v>76500</v>
      </c>
      <c r="BW131" s="15">
        <v>127505</v>
      </c>
      <c r="BX131" s="16">
        <f t="shared" si="493"/>
        <v>0.59302325581395354</v>
      </c>
      <c r="BY131" s="16">
        <f t="shared" ref="BY131:BY143" si="551">IF(BW131=0," ",IF(BV131/BW131*100&gt;200,"св.200",BV131/BW131))</f>
        <v>0.59997647151092115</v>
      </c>
      <c r="BZ131" s="15">
        <v>800617</v>
      </c>
      <c r="CA131" s="15">
        <v>432457</v>
      </c>
      <c r="CB131" s="15">
        <v>581400</v>
      </c>
      <c r="CC131" s="16">
        <f t="shared" si="470"/>
        <v>0.54015465572177457</v>
      </c>
      <c r="CD131" s="16">
        <f t="shared" si="533"/>
        <v>0.74382008943928446</v>
      </c>
      <c r="CE131" s="20">
        <v>238900</v>
      </c>
      <c r="CF131" s="20">
        <v>47526.84</v>
      </c>
      <c r="CG131" s="20">
        <v>117621.55</v>
      </c>
      <c r="CH131" s="16">
        <f t="shared" si="534"/>
        <v>0.19894030975303473</v>
      </c>
      <c r="CI131" s="16">
        <f t="shared" si="535"/>
        <v>0.4040657515565812</v>
      </c>
      <c r="CJ131" s="15">
        <v>40000</v>
      </c>
      <c r="CK131" s="15">
        <v>47526.84</v>
      </c>
      <c r="CL131" s="15">
        <v>117621.55</v>
      </c>
      <c r="CM131" s="16">
        <f t="shared" si="536"/>
        <v>1.1881709999999999</v>
      </c>
      <c r="CN131" s="16">
        <f t="shared" si="537"/>
        <v>0.4040657515565812</v>
      </c>
      <c r="CO131" s="15">
        <v>198900</v>
      </c>
      <c r="CP131" s="15">
        <v>0</v>
      </c>
      <c r="CQ131" s="15">
        <v>0</v>
      </c>
      <c r="CR131" s="16" t="str">
        <f t="shared" si="538"/>
        <v xml:space="preserve"> </v>
      </c>
      <c r="CS131" s="16" t="str">
        <f t="shared" si="539"/>
        <v xml:space="preserve"> </v>
      </c>
      <c r="CT131" s="15">
        <v>0</v>
      </c>
      <c r="CU131" s="15">
        <v>0</v>
      </c>
      <c r="CV131" s="15">
        <v>0</v>
      </c>
      <c r="CW131" s="30" t="str">
        <f t="shared" si="316"/>
        <v xml:space="preserve"> </v>
      </c>
      <c r="CX131" s="30" t="str">
        <f t="shared" si="317"/>
        <v xml:space="preserve"> </v>
      </c>
      <c r="CY131" s="15">
        <v>0</v>
      </c>
      <c r="CZ131" s="15">
        <v>0</v>
      </c>
      <c r="DA131" s="15">
        <v>0</v>
      </c>
      <c r="DB131" s="16" t="str">
        <f t="shared" si="519"/>
        <v xml:space="preserve"> </v>
      </c>
      <c r="DC131" s="16" t="str">
        <f t="shared" si="540"/>
        <v xml:space="preserve"> </v>
      </c>
      <c r="DD131" s="15">
        <v>5618.96</v>
      </c>
      <c r="DE131" s="15">
        <v>5618.96</v>
      </c>
      <c r="DF131" s="15">
        <v>0</v>
      </c>
      <c r="DG131" s="16">
        <f t="shared" si="520"/>
        <v>1</v>
      </c>
      <c r="DH131" s="16" t="str">
        <f t="shared" si="542"/>
        <v xml:space="preserve"> </v>
      </c>
      <c r="DI131" s="15">
        <v>0</v>
      </c>
      <c r="DJ131" s="15">
        <v>0.08</v>
      </c>
      <c r="DK131" s="16" t="str">
        <f t="shared" ref="DK131:DK142" si="552">IF(DI131=0," ",IF(DI131/DJ131*100&gt;200,"св.200",DI131/DJ131))</f>
        <v xml:space="preserve"> </v>
      </c>
      <c r="DL131" s="15">
        <f>SUM(DL132:DL137)</f>
        <v>0</v>
      </c>
      <c r="DM131" s="15">
        <v>0</v>
      </c>
      <c r="DN131" s="15">
        <v>0</v>
      </c>
      <c r="DO131" s="16" t="str">
        <f t="shared" si="521"/>
        <v xml:space="preserve"> </v>
      </c>
      <c r="DP131" s="16" t="str">
        <f t="shared" si="495"/>
        <v xml:space="preserve"> </v>
      </c>
      <c r="DQ131" s="15">
        <v>256913.09</v>
      </c>
      <c r="DR131" s="15">
        <v>235753.09</v>
      </c>
      <c r="DS131" s="15">
        <v>133657.62</v>
      </c>
      <c r="DT131" s="16">
        <f t="shared" si="415"/>
        <v>0.91763751702959162</v>
      </c>
      <c r="DU131" s="16">
        <f t="shared" si="496"/>
        <v>1.7638582072612097</v>
      </c>
    </row>
    <row r="132" spans="1:125" s="39" customFormat="1" ht="15.75" customHeight="1" outlineLevel="1" x14ac:dyDescent="0.25">
      <c r="A132" s="11">
        <v>107</v>
      </c>
      <c r="B132" s="5" t="s">
        <v>106</v>
      </c>
      <c r="C132" s="17">
        <v>53269795.630000003</v>
      </c>
      <c r="D132" s="17">
        <v>26643744.420000002</v>
      </c>
      <c r="E132" s="17">
        <v>24287771.010000005</v>
      </c>
      <c r="F132" s="18">
        <f t="shared" si="459"/>
        <v>0.50016607169025851</v>
      </c>
      <c r="G132" s="18">
        <f t="shared" si="522"/>
        <v>1.0970024548168693</v>
      </c>
      <c r="H132" s="10">
        <v>51386759.670000002</v>
      </c>
      <c r="I132" s="14">
        <v>25194234.140000001</v>
      </c>
      <c r="J132" s="10">
        <v>22488474.730000004</v>
      </c>
      <c r="K132" s="18">
        <f t="shared" si="509"/>
        <v>0.49028649211965381</v>
      </c>
      <c r="L132" s="18">
        <f t="shared" si="523"/>
        <v>1.1203176045723753</v>
      </c>
      <c r="M132" s="23">
        <v>44570406.18</v>
      </c>
      <c r="N132" s="23">
        <v>21999601.550000001</v>
      </c>
      <c r="O132" s="23">
        <v>20445641.530000001</v>
      </c>
      <c r="P132" s="18">
        <f t="shared" si="510"/>
        <v>0.4935921261554902</v>
      </c>
      <c r="Q132" s="18">
        <f t="shared" si="524"/>
        <v>1.0760044637249393</v>
      </c>
      <c r="R132" s="23">
        <v>2588490</v>
      </c>
      <c r="S132" s="23">
        <v>1435711.17</v>
      </c>
      <c r="T132" s="23">
        <v>1355639.14</v>
      </c>
      <c r="U132" s="18">
        <f t="shared" si="511"/>
        <v>0.55465200560944794</v>
      </c>
      <c r="V132" s="18">
        <f t="shared" si="544"/>
        <v>1.0590658882864654</v>
      </c>
      <c r="W132" s="23">
        <v>0</v>
      </c>
      <c r="X132" s="23">
        <v>0</v>
      </c>
      <c r="Y132" s="23"/>
      <c r="Z132" s="18" t="str">
        <f t="shared" si="525"/>
        <v xml:space="preserve"> </v>
      </c>
      <c r="AA132" s="18" t="str">
        <f t="shared" si="541"/>
        <v xml:space="preserve"> </v>
      </c>
      <c r="AB132" s="23">
        <v>1250000</v>
      </c>
      <c r="AC132" s="23">
        <v>293636.44</v>
      </c>
      <c r="AD132" s="23">
        <v>34555.120000000003</v>
      </c>
      <c r="AE132" s="18">
        <f t="shared" si="514"/>
        <v>0.23490915200000001</v>
      </c>
      <c r="AF132" s="18" t="str">
        <f t="shared" si="526"/>
        <v>св.200</v>
      </c>
      <c r="AG132" s="23">
        <v>2977863.49</v>
      </c>
      <c r="AH132" s="23">
        <v>1465284.98</v>
      </c>
      <c r="AI132" s="23">
        <v>652638.93999999994</v>
      </c>
      <c r="AJ132" s="18">
        <f t="shared" si="527"/>
        <v>0.49205915077054113</v>
      </c>
      <c r="AK132" s="18" t="str">
        <f t="shared" si="528"/>
        <v>св.200</v>
      </c>
      <c r="AL132" s="23">
        <v>0</v>
      </c>
      <c r="AM132" s="23">
        <v>0</v>
      </c>
      <c r="AN132" s="23"/>
      <c r="AO132" s="18" t="str">
        <f t="shared" si="490"/>
        <v xml:space="preserve"> </v>
      </c>
      <c r="AP132" s="18" t="str">
        <f t="shared" si="529"/>
        <v xml:space="preserve"> </v>
      </c>
      <c r="AQ132" s="6">
        <v>1883035.96</v>
      </c>
      <c r="AR132" s="6">
        <v>1449510.28</v>
      </c>
      <c r="AS132" s="6">
        <v>1799296.28</v>
      </c>
      <c r="AT132" s="18">
        <f t="shared" si="517"/>
        <v>0.76977302122260061</v>
      </c>
      <c r="AU132" s="18">
        <f t="shared" si="530"/>
        <v>0.80559844207536513</v>
      </c>
      <c r="AV132" s="23">
        <v>900000</v>
      </c>
      <c r="AW132" s="23">
        <v>485278.83</v>
      </c>
      <c r="AX132" s="23">
        <v>654303</v>
      </c>
      <c r="AY132" s="18">
        <f t="shared" si="518"/>
        <v>0.53919870000000003</v>
      </c>
      <c r="AZ132" s="18">
        <f t="shared" si="531"/>
        <v>0.74167294051838373</v>
      </c>
      <c r="BA132" s="23">
        <v>150000</v>
      </c>
      <c r="BB132" s="23">
        <v>90735.49</v>
      </c>
      <c r="BC132" s="23">
        <v>47445.58</v>
      </c>
      <c r="BD132" s="18">
        <f t="shared" si="545"/>
        <v>0.60490326666666672</v>
      </c>
      <c r="BE132" s="18">
        <f t="shared" si="546"/>
        <v>1.9124118621797859</v>
      </c>
      <c r="BF132" s="23">
        <v>540000</v>
      </c>
      <c r="BG132" s="23">
        <v>273093.15999999997</v>
      </c>
      <c r="BH132" s="23">
        <v>879176.53</v>
      </c>
      <c r="BI132" s="18">
        <f t="shared" si="547"/>
        <v>0.50572807407407405</v>
      </c>
      <c r="BJ132" s="18">
        <f t="shared" si="548"/>
        <v>0.3106238061200291</v>
      </c>
      <c r="BK132" s="23">
        <v>0</v>
      </c>
      <c r="BL132" s="23">
        <v>0</v>
      </c>
      <c r="BM132" s="23"/>
      <c r="BN132" s="18" t="str">
        <f>IF(BL132&lt;=0," ",IF(BK132&lt;=0," ",IF(BL132/BK132*100&gt;200,"СВ.200",BL132/BK132)))</f>
        <v xml:space="preserve"> </v>
      </c>
      <c r="BO132" s="18" t="str">
        <f>IF(BM132=0," ",IF(BL132/BM132*100&gt;200,"св.200",BL132/BM132))</f>
        <v xml:space="preserve"> </v>
      </c>
      <c r="BP132" s="23">
        <v>0</v>
      </c>
      <c r="BQ132" s="23">
        <v>0</v>
      </c>
      <c r="BR132" s="23"/>
      <c r="BS132" s="18" t="str">
        <f t="shared" si="549"/>
        <v xml:space="preserve"> </v>
      </c>
      <c r="BT132" s="18" t="str">
        <f t="shared" si="550"/>
        <v xml:space="preserve"> </v>
      </c>
      <c r="BU132" s="23">
        <v>4000</v>
      </c>
      <c r="BV132" s="23">
        <v>9000</v>
      </c>
      <c r="BW132" s="23">
        <v>38000</v>
      </c>
      <c r="BX132" s="18" t="str">
        <f t="shared" si="493"/>
        <v>СВ.200</v>
      </c>
      <c r="BY132" s="18">
        <f t="shared" si="551"/>
        <v>0.23684210526315788</v>
      </c>
      <c r="BZ132" s="23">
        <v>137617</v>
      </c>
      <c r="CA132" s="23">
        <v>432457</v>
      </c>
      <c r="CB132" s="23"/>
      <c r="CC132" s="18" t="str">
        <f t="shared" si="470"/>
        <v>СВ.200</v>
      </c>
      <c r="CD132" s="18" t="str">
        <f t="shared" si="533"/>
        <v xml:space="preserve"> </v>
      </c>
      <c r="CE132" s="17">
        <v>40000</v>
      </c>
      <c r="CF132" s="17">
        <v>47526.84</v>
      </c>
      <c r="CG132" s="17">
        <v>117621.55</v>
      </c>
      <c r="CH132" s="24">
        <f t="shared" si="534"/>
        <v>1.1881709999999999</v>
      </c>
      <c r="CI132" s="18">
        <f t="shared" si="535"/>
        <v>0.4040657515565812</v>
      </c>
      <c r="CJ132" s="23">
        <v>40000</v>
      </c>
      <c r="CK132" s="23">
        <v>47526.84</v>
      </c>
      <c r="CL132" s="23">
        <v>117621.55</v>
      </c>
      <c r="CM132" s="18">
        <f t="shared" si="536"/>
        <v>1.1881709999999999</v>
      </c>
      <c r="CN132" s="18">
        <f t="shared" si="537"/>
        <v>0.4040657515565812</v>
      </c>
      <c r="CO132" s="23">
        <v>0</v>
      </c>
      <c r="CP132" s="23">
        <v>0</v>
      </c>
      <c r="CQ132" s="23"/>
      <c r="CR132" s="18" t="str">
        <f t="shared" si="538"/>
        <v xml:space="preserve"> </v>
      </c>
      <c r="CS132" s="18" t="str">
        <f t="shared" si="539"/>
        <v xml:space="preserve"> </v>
      </c>
      <c r="CT132" s="23">
        <v>0</v>
      </c>
      <c r="CU132" s="23">
        <v>0</v>
      </c>
      <c r="CV132" s="23"/>
      <c r="CW132" s="18" t="str">
        <f t="shared" si="316"/>
        <v xml:space="preserve"> </v>
      </c>
      <c r="CX132" s="18" t="str">
        <f t="shared" si="317"/>
        <v xml:space="preserve"> </v>
      </c>
      <c r="CY132" s="23">
        <v>0</v>
      </c>
      <c r="CZ132" s="23">
        <v>0</v>
      </c>
      <c r="DA132" s="23"/>
      <c r="DB132" s="18" t="str">
        <f t="shared" si="519"/>
        <v xml:space="preserve"> </v>
      </c>
      <c r="DC132" s="18" t="str">
        <f t="shared" si="540"/>
        <v xml:space="preserve"> </v>
      </c>
      <c r="DD132" s="23">
        <v>5618.96</v>
      </c>
      <c r="DE132" s="23">
        <v>5618.96</v>
      </c>
      <c r="DF132" s="23"/>
      <c r="DG132" s="18">
        <f t="shared" si="520"/>
        <v>1</v>
      </c>
      <c r="DH132" s="18" t="str">
        <f t="shared" si="542"/>
        <v xml:space="preserve"> </v>
      </c>
      <c r="DI132" s="23">
        <v>0</v>
      </c>
      <c r="DJ132" s="23"/>
      <c r="DK132" s="18" t="str">
        <f t="shared" si="552"/>
        <v xml:space="preserve"> </v>
      </c>
      <c r="DL132" s="23"/>
      <c r="DM132" s="23">
        <v>0</v>
      </c>
      <c r="DN132" s="23"/>
      <c r="DO132" s="18" t="str">
        <f t="shared" si="521"/>
        <v xml:space="preserve"> </v>
      </c>
      <c r="DP132" s="18" t="str">
        <f t="shared" ref="DP132:DP143" si="553">IF(DN132=0," ",IF(DM132/DN132*100&gt;200,"св.200",DM132/DN132))</f>
        <v xml:space="preserve"> </v>
      </c>
      <c r="DQ132" s="23">
        <v>105800</v>
      </c>
      <c r="DR132" s="23">
        <v>105800</v>
      </c>
      <c r="DS132" s="23">
        <v>62749.62</v>
      </c>
      <c r="DT132" s="18">
        <f t="shared" si="415"/>
        <v>1</v>
      </c>
      <c r="DU132" s="18">
        <f t="shared" ref="DU132:DU135" si="554">IF(DS132=0," ",IF(DR132/DS132*100&gt;200,"св.200",DR132/DS132))</f>
        <v>1.6860659873318755</v>
      </c>
    </row>
    <row r="133" spans="1:125" s="39" customFormat="1" ht="15.75" customHeight="1" outlineLevel="1" x14ac:dyDescent="0.25">
      <c r="A133" s="11">
        <v>108</v>
      </c>
      <c r="B133" s="5" t="s">
        <v>81</v>
      </c>
      <c r="C133" s="17">
        <v>320000</v>
      </c>
      <c r="D133" s="17">
        <v>182560.16</v>
      </c>
      <c r="E133" s="17">
        <v>67962.990000000005</v>
      </c>
      <c r="F133" s="18">
        <f t="shared" si="459"/>
        <v>0.57050049999999997</v>
      </c>
      <c r="G133" s="18" t="str">
        <f t="shared" ref="G133:G137" si="555">IF(E133=0," ",IF(D133/E133*100&gt;200,"св.200",D133/E133))</f>
        <v>св.200</v>
      </c>
      <c r="H133" s="10">
        <v>220000</v>
      </c>
      <c r="I133" s="14">
        <v>181717.48</v>
      </c>
      <c r="J133" s="10">
        <v>67471.42</v>
      </c>
      <c r="K133" s="18">
        <f t="shared" ref="K133:K137" si="556">IF(I133&lt;=0," ",IF(I133/H133*100&gt;200,"СВ.200",I133/H133))</f>
        <v>0.82598854545454548</v>
      </c>
      <c r="L133" s="18" t="str">
        <f t="shared" ref="L133:L137" si="557">IF(J133=0," ",IF(I133/J133*100&gt;200,"св.200",I133/J133))</f>
        <v>св.200</v>
      </c>
      <c r="M133" s="23">
        <v>40000</v>
      </c>
      <c r="N133" s="23">
        <v>12717.75</v>
      </c>
      <c r="O133" s="23">
        <v>18157.36</v>
      </c>
      <c r="P133" s="18">
        <f t="shared" ref="P133:P137" si="558">IF(N133&lt;=0," ",IF(M133&lt;=0," ",IF(N133/M133*100&gt;200,"СВ.200",N133/M133)))</f>
        <v>0.31794375000000002</v>
      </c>
      <c r="Q133" s="18">
        <f t="shared" ref="Q133:Q136" si="559">IF(O133=0," ",IF(N133/O133*100&gt;200,"св.200",N133/O133))</f>
        <v>0.70041845290284488</v>
      </c>
      <c r="R133" s="23">
        <v>0</v>
      </c>
      <c r="S133" s="23">
        <v>0</v>
      </c>
      <c r="T133" s="23"/>
      <c r="U133" s="18" t="str">
        <f t="shared" ref="U133:U137" si="560">IF(S133&lt;=0," ",IF(R133&lt;=0," ",IF(S133/R133*100&gt;200,"СВ.200",S133/R133)))</f>
        <v xml:space="preserve"> </v>
      </c>
      <c r="V133" s="18" t="str">
        <f t="shared" ref="V133:V137" si="561">IF(S133=0," ",IF(S133/T133*100&gt;200,"св.200",S133/T133))</f>
        <v xml:space="preserve"> </v>
      </c>
      <c r="W133" s="23">
        <v>0</v>
      </c>
      <c r="X133" s="23">
        <v>0</v>
      </c>
      <c r="Y133" s="23"/>
      <c r="Z133" s="18" t="str">
        <f t="shared" ref="Z133:Z137" si="562">IF(X133&lt;=0," ",IF(W133&lt;=0," ",IF(X133/W133*100&gt;200,"СВ.200",X133/W133)))</f>
        <v xml:space="preserve"> </v>
      </c>
      <c r="AA133" s="18" t="str">
        <f t="shared" ref="AA133:AA137" si="563">IF(Y133=0," ",IF(X133/Y133*100&gt;200,"св.200",X133/Y133))</f>
        <v xml:space="preserve"> </v>
      </c>
      <c r="AB133" s="23">
        <v>20000</v>
      </c>
      <c r="AC133" s="23">
        <v>5982.25</v>
      </c>
      <c r="AD133" s="23">
        <v>11621.87</v>
      </c>
      <c r="AE133" s="18">
        <f t="shared" ref="AE133:AE137" si="564">IF(AC133&lt;=0," ",IF(AB133&lt;=0," ",IF(AC133/AB133*100&gt;200,"СВ.200",AC133/AB133)))</f>
        <v>0.2991125</v>
      </c>
      <c r="AF133" s="18">
        <f t="shared" ref="AF133:AF137" si="565">IF(AD133=0," ",IF(AC133/AD133*100&gt;200,"св.200",AC133/AD133))</f>
        <v>0.51474074309900208</v>
      </c>
      <c r="AG133" s="23">
        <v>160000</v>
      </c>
      <c r="AH133" s="23">
        <v>163017.48000000001</v>
      </c>
      <c r="AI133" s="23">
        <v>37692.19</v>
      </c>
      <c r="AJ133" s="18">
        <f t="shared" ref="AJ133:AJ137" si="566">IF(AH133&lt;=0," ",IF(AG133&lt;=0," ",IF(AH133/AG133*100&gt;200,"СВ.200",AH133/AG133)))</f>
        <v>1.01885925</v>
      </c>
      <c r="AK133" s="18" t="str">
        <f t="shared" ref="AK133:AK137" si="567">IF(AI133=0," ",IF(AH133/AI133*100&gt;200,"св.200",AH133/AI133))</f>
        <v>св.200</v>
      </c>
      <c r="AL133" s="23">
        <v>0</v>
      </c>
      <c r="AM133" s="23">
        <v>0</v>
      </c>
      <c r="AN133" s="23"/>
      <c r="AO133" s="18" t="str">
        <f t="shared" ref="AO133:AO137" si="568">IF(AM133&lt;=0," ",IF(AL133&lt;=0," ",IF(AM133/AL133*100&gt;200,"СВ.200",AM133/AL133)))</f>
        <v xml:space="preserve"> </v>
      </c>
      <c r="AP133" s="18" t="str">
        <f t="shared" ref="AP133:AP137" si="569">IF(AN133=0," ",IF(AM133/AN133*100&gt;200,"св.200",AM133/AN133))</f>
        <v xml:space="preserve"> </v>
      </c>
      <c r="AQ133" s="6">
        <v>100000</v>
      </c>
      <c r="AR133" s="6">
        <v>842.68</v>
      </c>
      <c r="AS133" s="6">
        <v>491.57</v>
      </c>
      <c r="AT133" s="18">
        <f t="shared" ref="AT133:AT137" si="570">IF(AR133&lt;=0," ",IF(AQ133&lt;=0," ",IF(AR133/AQ133*100&gt;200,"СВ.200",AR133/AQ133)))</f>
        <v>8.4267999999999999E-3</v>
      </c>
      <c r="AU133" s="18">
        <f t="shared" ref="AU133:AU136" si="571">IF(AS133=0," ",IF(AR133/AS133*100&gt;200,"св.200",AR133/AS133))</f>
        <v>1.7142624651626421</v>
      </c>
      <c r="AV133" s="23">
        <v>0</v>
      </c>
      <c r="AW133" s="23">
        <v>0</v>
      </c>
      <c r="AX133" s="23"/>
      <c r="AY133" s="18" t="str">
        <f t="shared" ref="AY133:AY137" si="572">IF(AW133&lt;=0," ",IF(AV133&lt;=0," ",IF(AW133/AV133*100&gt;200,"СВ.200",AW133/AV133)))</f>
        <v xml:space="preserve"> </v>
      </c>
      <c r="AZ133" s="18" t="str">
        <f t="shared" ref="AZ133:AZ137" si="573">IF(AX133=0," ",IF(AW133/AX133*100&gt;200,"св.200",AW133/AX133))</f>
        <v xml:space="preserve"> </v>
      </c>
      <c r="BA133" s="23">
        <v>100000</v>
      </c>
      <c r="BB133" s="23">
        <v>842.68</v>
      </c>
      <c r="BC133" s="23">
        <v>491.57</v>
      </c>
      <c r="BD133" s="18">
        <f t="shared" ref="BD133:BD136" si="574">IF(BB133&lt;=0," ",IF(BA133&lt;=0," ",IF(BB133/BA133*100&gt;200,"СВ.200",BB133/BA133)))</f>
        <v>8.4267999999999999E-3</v>
      </c>
      <c r="BE133" s="18">
        <f t="shared" ref="BE133:BE136" si="575">IF(BC133=0," ",IF(BB133/BC133*100&gt;200,"св.200",BB133/BC133))</f>
        <v>1.7142624651626421</v>
      </c>
      <c r="BF133" s="23">
        <v>0</v>
      </c>
      <c r="BG133" s="23">
        <v>0</v>
      </c>
      <c r="BH133" s="23"/>
      <c r="BI133" s="18" t="str">
        <f t="shared" ref="BI133:BI137" si="576">IF(BG133&lt;=0," ",IF(BF133&lt;=0," ",IF(BG133/BF133*100&gt;200,"СВ.200",BG133/BF133)))</f>
        <v xml:space="preserve"> </v>
      </c>
      <c r="BJ133" s="18" t="str">
        <f t="shared" ref="BJ133:BJ137" si="577">IF(BH133=0," ",IF(BG133/BH133*100&gt;200,"св.200",BG133/BH133))</f>
        <v xml:space="preserve"> </v>
      </c>
      <c r="BK133" s="23">
        <v>0</v>
      </c>
      <c r="BL133" s="23">
        <v>0</v>
      </c>
      <c r="BM133" s="23"/>
      <c r="BN133" s="18" t="str">
        <f t="shared" ref="BN133:BN137" si="578">IF(BL133&lt;=0," ",IF(BK133&lt;=0," ",IF(BL133/BK133*100&gt;200,"СВ.200",BL133/BK133)))</f>
        <v xml:space="preserve"> </v>
      </c>
      <c r="BO133" s="18" t="str">
        <f t="shared" ref="BO133:BO137" si="579">IF(BM133=0," ",IF(BL133/BM133*100&gt;200,"св.200",BL133/BM133))</f>
        <v xml:space="preserve"> </v>
      </c>
      <c r="BP133" s="23">
        <v>0</v>
      </c>
      <c r="BQ133" s="23">
        <v>0</v>
      </c>
      <c r="BR133" s="23"/>
      <c r="BS133" s="18" t="str">
        <f t="shared" ref="BS133:BS137" si="580">IF(BQ133&lt;=0," ",IF(BP133&lt;=0," ",IF(BQ133/BP133*100&gt;200,"СВ.200",BQ133/BP133)))</f>
        <v xml:space="preserve"> </v>
      </c>
      <c r="BT133" s="18" t="str">
        <f t="shared" ref="BT133:BT137" si="581">IF(BR133=0," ",IF(BQ133/BR133*100&gt;200,"св.200",BQ133/BR133))</f>
        <v xml:space="preserve"> </v>
      </c>
      <c r="BU133" s="23">
        <v>0</v>
      </c>
      <c r="BV133" s="23">
        <v>0</v>
      </c>
      <c r="BW133" s="23"/>
      <c r="BX133" s="18" t="str">
        <f t="shared" ref="BX133:BX137" si="582">IF(BV133&lt;=0," ",IF(BU133&lt;=0," ",IF(BV133/BU133*100&gt;200,"СВ.200",BV133/BU133)))</f>
        <v xml:space="preserve"> </v>
      </c>
      <c r="BY133" s="18" t="str">
        <f t="shared" ref="BY133:BY137" si="583">IF(BW133=0," ",IF(BV133/BW133*100&gt;200,"св.200",BV133/BW133))</f>
        <v xml:space="preserve"> </v>
      </c>
      <c r="BZ133" s="23">
        <v>0</v>
      </c>
      <c r="CA133" s="23">
        <v>0</v>
      </c>
      <c r="CB133" s="23"/>
      <c r="CC133" s="18" t="str">
        <f t="shared" ref="CC133:CC137" si="584">IF(CA133&lt;=0," ",IF(BZ133&lt;=0," ",IF(CA133/BZ133*100&gt;200,"СВ.200",CA133/BZ133)))</f>
        <v xml:space="preserve"> </v>
      </c>
      <c r="CD133" s="18" t="str">
        <f t="shared" ref="CD133:CD137" si="585">IF(CB133=0," ",IF(CA133/CB133*100&gt;200,"св.200",CA133/CB133))</f>
        <v xml:space="preserve"> </v>
      </c>
      <c r="CE133" s="17">
        <v>0</v>
      </c>
      <c r="CF133" s="17">
        <v>0</v>
      </c>
      <c r="CG133" s="17">
        <v>0</v>
      </c>
      <c r="CH133" s="24" t="str">
        <f t="shared" ref="CH133:CH137" si="586">IF(CF133&lt;=0," ",IF(CE133&lt;=0," ",IF(CF133/CE133*100&gt;200,"СВ.200",CF133/CE133)))</f>
        <v xml:space="preserve"> </v>
      </c>
      <c r="CI133" s="18" t="str">
        <f t="shared" ref="CI133:CI137" si="587">IF(CG133=0," ",IF(CF133/CG133*100&gt;200,"св.200",CF133/CG133))</f>
        <v xml:space="preserve"> </v>
      </c>
      <c r="CJ133" s="23">
        <v>0</v>
      </c>
      <c r="CK133" s="23">
        <v>0</v>
      </c>
      <c r="CL133" s="23"/>
      <c r="CM133" s="18" t="str">
        <f t="shared" ref="CM133:CM137" si="588">IF(CK133&lt;=0," ",IF(CJ133&lt;=0," ",IF(CK133/CJ133*100&gt;200,"СВ.200",CK133/CJ133)))</f>
        <v xml:space="preserve"> </v>
      </c>
      <c r="CN133" s="18" t="str">
        <f t="shared" ref="CN133:CN137" si="589">IF(CL133=0," ",IF(CK133/CL133*100&gt;200,"св.200",CK133/CL133))</f>
        <v xml:space="preserve"> </v>
      </c>
      <c r="CO133" s="23">
        <v>0</v>
      </c>
      <c r="CP133" s="23">
        <v>0</v>
      </c>
      <c r="CQ133" s="23"/>
      <c r="CR133" s="18" t="str">
        <f t="shared" ref="CR133:CR137" si="590">IF(CP133&lt;=0," ",IF(CO133&lt;=0," ",IF(CP133/CO133*100&gt;200,"СВ.200",CP133/CO133)))</f>
        <v xml:space="preserve"> </v>
      </c>
      <c r="CS133" s="18" t="str">
        <f t="shared" ref="CS133:CS137" si="591">IF(CQ133=0," ",IF(CP133/CQ133*100&gt;200,"св.200",CP133/CQ133))</f>
        <v xml:space="preserve"> </v>
      </c>
      <c r="CT133" s="23">
        <v>0</v>
      </c>
      <c r="CU133" s="23">
        <v>0</v>
      </c>
      <c r="CV133" s="23"/>
      <c r="CW133" s="18" t="str">
        <f t="shared" si="316"/>
        <v xml:space="preserve"> </v>
      </c>
      <c r="CX133" s="18" t="str">
        <f t="shared" si="317"/>
        <v xml:space="preserve"> </v>
      </c>
      <c r="CY133" s="23">
        <v>0</v>
      </c>
      <c r="CZ133" s="23">
        <v>0</v>
      </c>
      <c r="DA133" s="23"/>
      <c r="DB133" s="18" t="str">
        <f t="shared" ref="DB133:DB137" si="592">IF(CZ133&lt;=0," ",IF(CY133&lt;=0," ",IF(CZ133/CY133*100&gt;200,"СВ.200",CZ133/CY133)))</f>
        <v xml:space="preserve"> </v>
      </c>
      <c r="DC133" s="18" t="str">
        <f t="shared" ref="DC133:DC137" si="593">IF(DA133=0," ",IF(CZ133/DA133*100&gt;200,"св.200",CZ133/DA133))</f>
        <v xml:space="preserve"> </v>
      </c>
      <c r="DD133" s="23">
        <v>0</v>
      </c>
      <c r="DE133" s="23">
        <v>0</v>
      </c>
      <c r="DF133" s="23"/>
      <c r="DG133" s="18" t="str">
        <f t="shared" ref="DG133:DG137" si="594">IF(DE133&lt;=0," ",IF(DD133&lt;=0," ",IF(DE133/DD133*100&gt;200,"СВ.200",DE133/DD133)))</f>
        <v xml:space="preserve"> </v>
      </c>
      <c r="DH133" s="18" t="str">
        <f t="shared" ref="DH133:DH137" si="595">IF(DF133=0," ",IF(DE133/DF133*100&gt;200,"св.200",DE133/DF133))</f>
        <v xml:space="preserve"> </v>
      </c>
      <c r="DI133" s="23">
        <v>0</v>
      </c>
      <c r="DJ133" s="23"/>
      <c r="DK133" s="18" t="str">
        <f t="shared" si="552"/>
        <v xml:space="preserve"> </v>
      </c>
      <c r="DL133" s="23"/>
      <c r="DM133" s="23">
        <v>0</v>
      </c>
      <c r="DN133" s="23"/>
      <c r="DO133" s="18" t="str">
        <f t="shared" ref="DO133:DO137" si="596">IF(DM133&lt;=0," ",IF(DL133&lt;=0," ",IF(DM133/DL133*100&gt;200,"СВ.200",DM133/DL133)))</f>
        <v xml:space="preserve"> </v>
      </c>
      <c r="DP133" s="18" t="str">
        <f t="shared" ref="DP133:DP136" si="597">IF(DN133=0," ",IF(DM133/DN133*100&gt;200,"св.200",DM133/DN133))</f>
        <v xml:space="preserve"> </v>
      </c>
      <c r="DQ133" s="23">
        <v>0</v>
      </c>
      <c r="DR133" s="23">
        <v>0</v>
      </c>
      <c r="DS133" s="23"/>
      <c r="DT133" s="18" t="str">
        <f t="shared" si="415"/>
        <v xml:space="preserve"> </v>
      </c>
      <c r="DU133" s="18" t="str">
        <f t="shared" si="554"/>
        <v xml:space="preserve"> </v>
      </c>
    </row>
    <row r="134" spans="1:125" s="39" customFormat="1" ht="15.75" customHeight="1" outlineLevel="1" x14ac:dyDescent="0.25">
      <c r="A134" s="11">
        <v>109</v>
      </c>
      <c r="B134" s="5" t="s">
        <v>33</v>
      </c>
      <c r="C134" s="17">
        <v>1271900</v>
      </c>
      <c r="D134" s="17">
        <v>108129.08</v>
      </c>
      <c r="E134" s="17">
        <v>103920.20000000001</v>
      </c>
      <c r="F134" s="18">
        <f t="shared" ref="F134:F143" si="598">IF(D134&lt;=0," ",IF(D134/C134*100&gt;200,"СВ.200",D134/C134))</f>
        <v>8.5013821841339723E-2</v>
      </c>
      <c r="G134" s="18">
        <f t="shared" si="555"/>
        <v>1.0405010767877658</v>
      </c>
      <c r="H134" s="10">
        <v>410000</v>
      </c>
      <c r="I134" s="14">
        <v>108129.08</v>
      </c>
      <c r="J134" s="10">
        <v>103920.20000000001</v>
      </c>
      <c r="K134" s="18">
        <f t="shared" si="556"/>
        <v>0.26372946341463416</v>
      </c>
      <c r="L134" s="18">
        <f t="shared" si="557"/>
        <v>1.0405010767877658</v>
      </c>
      <c r="M134" s="23">
        <v>100000</v>
      </c>
      <c r="N134" s="23">
        <v>43217.29</v>
      </c>
      <c r="O134" s="23">
        <v>40785.57</v>
      </c>
      <c r="P134" s="18">
        <f t="shared" si="558"/>
        <v>0.43217290000000003</v>
      </c>
      <c r="Q134" s="18">
        <f t="shared" si="559"/>
        <v>1.0596220673144938</v>
      </c>
      <c r="R134" s="23">
        <v>0</v>
      </c>
      <c r="S134" s="23">
        <v>0</v>
      </c>
      <c r="T134" s="23"/>
      <c r="U134" s="18" t="str">
        <f t="shared" si="560"/>
        <v xml:space="preserve"> </v>
      </c>
      <c r="V134" s="18" t="str">
        <f t="shared" si="561"/>
        <v xml:space="preserve"> </v>
      </c>
      <c r="W134" s="23">
        <v>0</v>
      </c>
      <c r="X134" s="23">
        <v>480.9</v>
      </c>
      <c r="Y134" s="23"/>
      <c r="Z134" s="18" t="str">
        <f t="shared" si="562"/>
        <v xml:space="preserve"> </v>
      </c>
      <c r="AA134" s="18" t="str">
        <f t="shared" si="563"/>
        <v xml:space="preserve"> </v>
      </c>
      <c r="AB134" s="23">
        <v>60000</v>
      </c>
      <c r="AC134" s="23">
        <v>3141.93</v>
      </c>
      <c r="AD134" s="23">
        <v>19046.82</v>
      </c>
      <c r="AE134" s="18">
        <f t="shared" si="564"/>
        <v>5.2365499999999995E-2</v>
      </c>
      <c r="AF134" s="18">
        <f t="shared" si="565"/>
        <v>0.16495824499837766</v>
      </c>
      <c r="AG134" s="23">
        <v>250000</v>
      </c>
      <c r="AH134" s="23">
        <v>61288.959999999999</v>
      </c>
      <c r="AI134" s="23">
        <v>44087.81</v>
      </c>
      <c r="AJ134" s="18">
        <f t="shared" si="566"/>
        <v>0.24515583999999999</v>
      </c>
      <c r="AK134" s="18">
        <f t="shared" si="567"/>
        <v>1.3901565988421742</v>
      </c>
      <c r="AL134" s="23">
        <v>0</v>
      </c>
      <c r="AM134" s="23">
        <v>0</v>
      </c>
      <c r="AN134" s="23"/>
      <c r="AO134" s="18" t="str">
        <f t="shared" si="568"/>
        <v xml:space="preserve"> </v>
      </c>
      <c r="AP134" s="18" t="str">
        <f t="shared" si="569"/>
        <v xml:space="preserve"> </v>
      </c>
      <c r="AQ134" s="6">
        <v>861900</v>
      </c>
      <c r="AR134" s="6">
        <v>0</v>
      </c>
      <c r="AS134" s="6">
        <v>0</v>
      </c>
      <c r="AT134" s="18" t="str">
        <f t="shared" si="570"/>
        <v xml:space="preserve"> </v>
      </c>
      <c r="AU134" s="18" t="str">
        <f>IF(AR134=0," ",IF(AR134/AS134*100&gt;200,"св.200",AR134/AS134))</f>
        <v xml:space="preserve"> </v>
      </c>
      <c r="AV134" s="23">
        <v>0</v>
      </c>
      <c r="AW134" s="23">
        <v>0</v>
      </c>
      <c r="AX134" s="23"/>
      <c r="AY134" s="18" t="str">
        <f t="shared" si="572"/>
        <v xml:space="preserve"> </v>
      </c>
      <c r="AZ134" s="18" t="str">
        <f t="shared" si="573"/>
        <v xml:space="preserve"> </v>
      </c>
      <c r="BA134" s="23">
        <v>0</v>
      </c>
      <c r="BB134" s="23">
        <v>0</v>
      </c>
      <c r="BC134" s="23"/>
      <c r="BD134" s="18" t="str">
        <f t="shared" si="574"/>
        <v xml:space="preserve"> </v>
      </c>
      <c r="BE134" s="18" t="str">
        <f t="shared" si="575"/>
        <v xml:space="preserve"> </v>
      </c>
      <c r="BF134" s="23">
        <v>0</v>
      </c>
      <c r="BG134" s="23">
        <v>0</v>
      </c>
      <c r="BH134" s="23"/>
      <c r="BI134" s="18" t="str">
        <f t="shared" si="576"/>
        <v xml:space="preserve"> </v>
      </c>
      <c r="BJ134" s="18" t="str">
        <f t="shared" si="577"/>
        <v xml:space="preserve"> </v>
      </c>
      <c r="BK134" s="23">
        <v>0</v>
      </c>
      <c r="BL134" s="23">
        <v>0</v>
      </c>
      <c r="BM134" s="23"/>
      <c r="BN134" s="18" t="str">
        <f t="shared" si="578"/>
        <v xml:space="preserve"> </v>
      </c>
      <c r="BO134" s="18" t="str">
        <f t="shared" si="579"/>
        <v xml:space="preserve"> </v>
      </c>
      <c r="BP134" s="23">
        <v>0</v>
      </c>
      <c r="BQ134" s="23">
        <v>0</v>
      </c>
      <c r="BR134" s="23"/>
      <c r="BS134" s="18" t="str">
        <f t="shared" si="580"/>
        <v xml:space="preserve"> </v>
      </c>
      <c r="BT134" s="18" t="str">
        <f t="shared" si="581"/>
        <v xml:space="preserve"> </v>
      </c>
      <c r="BU134" s="23">
        <v>0</v>
      </c>
      <c r="BV134" s="23">
        <v>0</v>
      </c>
      <c r="BW134" s="23"/>
      <c r="BX134" s="18" t="str">
        <f t="shared" si="582"/>
        <v xml:space="preserve"> </v>
      </c>
      <c r="BY134" s="18" t="str">
        <f t="shared" ref="BY134" si="599">IF(BV134=0," ",IF(BV134/BW134*100&gt;200,"св.200",BV134/BW134))</f>
        <v xml:space="preserve"> </v>
      </c>
      <c r="BZ134" s="23">
        <v>663000</v>
      </c>
      <c r="CA134" s="23">
        <v>0</v>
      </c>
      <c r="CB134" s="23"/>
      <c r="CC134" s="18" t="str">
        <f t="shared" si="584"/>
        <v xml:space="preserve"> </v>
      </c>
      <c r="CD134" s="18" t="str">
        <f t="shared" si="585"/>
        <v xml:space="preserve"> </v>
      </c>
      <c r="CE134" s="17">
        <v>198900</v>
      </c>
      <c r="CF134" s="17">
        <v>0</v>
      </c>
      <c r="CG134" s="17">
        <v>0</v>
      </c>
      <c r="CH134" s="24" t="str">
        <f t="shared" si="586"/>
        <v xml:space="preserve"> </v>
      </c>
      <c r="CI134" s="18" t="str">
        <f t="shared" si="587"/>
        <v xml:space="preserve"> </v>
      </c>
      <c r="CJ134" s="23">
        <v>0</v>
      </c>
      <c r="CK134" s="23">
        <v>0</v>
      </c>
      <c r="CL134" s="23"/>
      <c r="CM134" s="18" t="str">
        <f t="shared" si="588"/>
        <v xml:space="preserve"> </v>
      </c>
      <c r="CN134" s="18" t="str">
        <f t="shared" si="589"/>
        <v xml:space="preserve"> </v>
      </c>
      <c r="CO134" s="23">
        <v>198900</v>
      </c>
      <c r="CP134" s="23">
        <v>0</v>
      </c>
      <c r="CQ134" s="23"/>
      <c r="CR134" s="18" t="str">
        <f t="shared" si="590"/>
        <v xml:space="preserve"> </v>
      </c>
      <c r="CS134" s="18" t="str">
        <f t="shared" si="591"/>
        <v xml:space="preserve"> </v>
      </c>
      <c r="CT134" s="23">
        <v>0</v>
      </c>
      <c r="CU134" s="23">
        <v>0</v>
      </c>
      <c r="CV134" s="23"/>
      <c r="CW134" s="18" t="str">
        <f t="shared" ref="CW134:CW146" si="600">IF(CU134&lt;=0," ",IF(CT134&lt;=0," ",IF(CU134/CT134*100&gt;200,"СВ.200",CU134/CT134)))</f>
        <v xml:space="preserve"> </v>
      </c>
      <c r="CX134" s="18" t="str">
        <f t="shared" ref="CX134:CX146" si="601">IF(CV134=0," ",IF(CU134/CV134*100&gt;200,"св.200",CU134/CV134))</f>
        <v xml:space="preserve"> </v>
      </c>
      <c r="CY134" s="23">
        <v>0</v>
      </c>
      <c r="CZ134" s="23">
        <v>0</v>
      </c>
      <c r="DA134" s="23"/>
      <c r="DB134" s="18" t="str">
        <f t="shared" si="592"/>
        <v xml:space="preserve"> </v>
      </c>
      <c r="DC134" s="18" t="str">
        <f t="shared" si="593"/>
        <v xml:space="preserve"> </v>
      </c>
      <c r="DD134" s="23">
        <v>0</v>
      </c>
      <c r="DE134" s="23">
        <v>0</v>
      </c>
      <c r="DF134" s="23"/>
      <c r="DG134" s="18" t="str">
        <f t="shared" si="594"/>
        <v xml:space="preserve"> </v>
      </c>
      <c r="DH134" s="18" t="str">
        <f t="shared" si="595"/>
        <v xml:space="preserve"> </v>
      </c>
      <c r="DI134" s="23">
        <v>0</v>
      </c>
      <c r="DJ134" s="23"/>
      <c r="DK134" s="18" t="str">
        <f t="shared" si="552"/>
        <v xml:space="preserve"> </v>
      </c>
      <c r="DL134" s="23"/>
      <c r="DM134" s="23">
        <v>0</v>
      </c>
      <c r="DN134" s="23"/>
      <c r="DO134" s="18" t="str">
        <f t="shared" si="596"/>
        <v xml:space="preserve"> </v>
      </c>
      <c r="DP134" s="18" t="str">
        <f t="shared" si="597"/>
        <v xml:space="preserve"> </v>
      </c>
      <c r="DQ134" s="23">
        <v>0</v>
      </c>
      <c r="DR134" s="23">
        <v>0</v>
      </c>
      <c r="DS134" s="23"/>
      <c r="DT134" s="18" t="str">
        <f t="shared" si="415"/>
        <v xml:space="preserve"> </v>
      </c>
      <c r="DU134" s="18" t="str">
        <f t="shared" si="554"/>
        <v xml:space="preserve"> </v>
      </c>
    </row>
    <row r="135" spans="1:125" s="39" customFormat="1" ht="15.75" customHeight="1" outlineLevel="1" x14ac:dyDescent="0.25">
      <c r="A135" s="11">
        <v>110</v>
      </c>
      <c r="B135" s="5" t="s">
        <v>146</v>
      </c>
      <c r="C135" s="17">
        <v>2956115</v>
      </c>
      <c r="D135" s="17">
        <v>-14416.32</v>
      </c>
      <c r="E135" s="17">
        <v>1777085.6800000002</v>
      </c>
      <c r="F135" s="18" t="str">
        <f t="shared" si="598"/>
        <v xml:space="preserve"> </v>
      </c>
      <c r="G135" s="18">
        <f t="shared" si="555"/>
        <v>-8.112338173812756E-3</v>
      </c>
      <c r="H135" s="10">
        <v>2667600</v>
      </c>
      <c r="I135" s="14">
        <v>-223319.21999999997</v>
      </c>
      <c r="J135" s="10">
        <v>1012502.36</v>
      </c>
      <c r="K135" s="18" t="str">
        <f t="shared" si="556"/>
        <v xml:space="preserve"> </v>
      </c>
      <c r="L135" s="18">
        <f t="shared" si="557"/>
        <v>-0.22056167849327282</v>
      </c>
      <c r="M135" s="26">
        <v>2007600</v>
      </c>
      <c r="N135" s="26">
        <v>808908.64</v>
      </c>
      <c r="O135" s="26">
        <v>863194.96</v>
      </c>
      <c r="P135" s="18">
        <f t="shared" si="558"/>
        <v>0.40292321179517832</v>
      </c>
      <c r="Q135" s="18">
        <f>IF(O135=0," ",IF(N135/O135*100&gt;200,"св.200",N135/O135))</f>
        <v>0.93711001278320727</v>
      </c>
      <c r="R135" s="26">
        <v>0</v>
      </c>
      <c r="S135" s="26">
        <v>0</v>
      </c>
      <c r="T135" s="26"/>
      <c r="U135" s="18" t="str">
        <f t="shared" si="560"/>
        <v xml:space="preserve"> </v>
      </c>
      <c r="V135" s="18" t="str">
        <f t="shared" si="561"/>
        <v xml:space="preserve"> </v>
      </c>
      <c r="W135" s="26">
        <v>0</v>
      </c>
      <c r="X135" s="26">
        <v>0</v>
      </c>
      <c r="Y135" s="26"/>
      <c r="Z135" s="18" t="str">
        <f t="shared" si="562"/>
        <v xml:space="preserve"> </v>
      </c>
      <c r="AA135" s="18" t="str">
        <f t="shared" si="563"/>
        <v xml:space="preserve"> </v>
      </c>
      <c r="AB135" s="26">
        <v>60000</v>
      </c>
      <c r="AC135" s="26">
        <v>-817.82</v>
      </c>
      <c r="AD135" s="26">
        <v>4458.66</v>
      </c>
      <c r="AE135" s="18" t="str">
        <f t="shared" si="564"/>
        <v xml:space="preserve"> </v>
      </c>
      <c r="AF135" s="18">
        <f t="shared" si="565"/>
        <v>-0.18342282210350197</v>
      </c>
      <c r="AG135" s="26">
        <v>600000</v>
      </c>
      <c r="AH135" s="26">
        <v>-1031410.04</v>
      </c>
      <c r="AI135" s="26">
        <v>144848.74</v>
      </c>
      <c r="AJ135" s="18" t="str">
        <f t="shared" si="566"/>
        <v xml:space="preserve"> </v>
      </c>
      <c r="AK135" s="18">
        <f t="shared" si="567"/>
        <v>-7.1206007038790959</v>
      </c>
      <c r="AL135" s="26">
        <v>0</v>
      </c>
      <c r="AM135" s="26">
        <v>0</v>
      </c>
      <c r="AN135" s="26"/>
      <c r="AO135" s="18" t="str">
        <f t="shared" si="568"/>
        <v xml:space="preserve"> </v>
      </c>
      <c r="AP135" s="18" t="str">
        <f t="shared" si="569"/>
        <v xml:space="preserve"> </v>
      </c>
      <c r="AQ135" s="6">
        <v>288515</v>
      </c>
      <c r="AR135" s="6">
        <v>208902.9</v>
      </c>
      <c r="AS135" s="6">
        <v>764583.32000000007</v>
      </c>
      <c r="AT135" s="18">
        <f t="shared" si="570"/>
        <v>0.72406252707831475</v>
      </c>
      <c r="AU135" s="18">
        <f t="shared" si="571"/>
        <v>0.27322450612707583</v>
      </c>
      <c r="AV135" s="26">
        <v>0</v>
      </c>
      <c r="AW135" s="26">
        <v>0</v>
      </c>
      <c r="AX135" s="26"/>
      <c r="AY135" s="18" t="str">
        <f t="shared" si="572"/>
        <v xml:space="preserve"> </v>
      </c>
      <c r="AZ135" s="18" t="str">
        <f t="shared" si="573"/>
        <v xml:space="preserve"> </v>
      </c>
      <c r="BA135" s="26">
        <v>50000</v>
      </c>
      <c r="BB135" s="26">
        <v>24691.9</v>
      </c>
      <c r="BC135" s="26">
        <v>15161.12</v>
      </c>
      <c r="BD135" s="18">
        <f t="shared" si="574"/>
        <v>0.49383800000000005</v>
      </c>
      <c r="BE135" s="18">
        <f t="shared" si="575"/>
        <v>1.6286329769832308</v>
      </c>
      <c r="BF135" s="26">
        <v>17000</v>
      </c>
      <c r="BG135" s="26">
        <v>20196</v>
      </c>
      <c r="BH135" s="26">
        <v>7609.2</v>
      </c>
      <c r="BI135" s="18">
        <f t="shared" si="576"/>
        <v>1.1879999999999999</v>
      </c>
      <c r="BJ135" s="18" t="str">
        <f t="shared" si="577"/>
        <v>св.200</v>
      </c>
      <c r="BK135" s="26">
        <v>0</v>
      </c>
      <c r="BL135" s="26">
        <v>0</v>
      </c>
      <c r="BM135" s="26"/>
      <c r="BN135" s="18" t="str">
        <f t="shared" si="578"/>
        <v xml:space="preserve"> </v>
      </c>
      <c r="BO135" s="18" t="str">
        <f t="shared" si="579"/>
        <v xml:space="preserve"> </v>
      </c>
      <c r="BP135" s="26">
        <v>0</v>
      </c>
      <c r="BQ135" s="26">
        <v>0</v>
      </c>
      <c r="BR135" s="26"/>
      <c r="BS135" s="18" t="str">
        <f t="shared" si="580"/>
        <v xml:space="preserve"> </v>
      </c>
      <c r="BT135" s="18" t="str">
        <f t="shared" si="581"/>
        <v xml:space="preserve"> </v>
      </c>
      <c r="BU135" s="26">
        <v>125000</v>
      </c>
      <c r="BV135" s="26">
        <v>67500</v>
      </c>
      <c r="BW135" s="26">
        <v>89505</v>
      </c>
      <c r="BX135" s="18">
        <f t="shared" si="582"/>
        <v>0.54</v>
      </c>
      <c r="BY135" s="18">
        <f t="shared" si="583"/>
        <v>0.75414781297134237</v>
      </c>
      <c r="BZ135" s="26">
        <v>0</v>
      </c>
      <c r="CA135" s="26">
        <v>0</v>
      </c>
      <c r="CB135" s="26">
        <v>581400</v>
      </c>
      <c r="CC135" s="18" t="str">
        <f t="shared" si="584"/>
        <v xml:space="preserve"> </v>
      </c>
      <c r="CD135" s="18">
        <f t="shared" si="585"/>
        <v>0</v>
      </c>
      <c r="CE135" s="17">
        <v>0</v>
      </c>
      <c r="CF135" s="17">
        <v>0</v>
      </c>
      <c r="CG135" s="17">
        <v>0</v>
      </c>
      <c r="CH135" s="24" t="str">
        <f t="shared" si="586"/>
        <v xml:space="preserve"> </v>
      </c>
      <c r="CI135" s="18" t="str">
        <f t="shared" si="587"/>
        <v xml:space="preserve"> </v>
      </c>
      <c r="CJ135" s="26">
        <v>0</v>
      </c>
      <c r="CK135" s="26">
        <v>0</v>
      </c>
      <c r="CL135" s="26"/>
      <c r="CM135" s="18" t="str">
        <f t="shared" si="588"/>
        <v xml:space="preserve"> </v>
      </c>
      <c r="CN135" s="18" t="str">
        <f t="shared" si="589"/>
        <v xml:space="preserve"> </v>
      </c>
      <c r="CO135" s="26">
        <v>0</v>
      </c>
      <c r="CP135" s="26">
        <v>0</v>
      </c>
      <c r="CQ135" s="26"/>
      <c r="CR135" s="18" t="str">
        <f t="shared" si="590"/>
        <v xml:space="preserve"> </v>
      </c>
      <c r="CS135" s="18" t="str">
        <f t="shared" si="591"/>
        <v xml:space="preserve"> </v>
      </c>
      <c r="CT135" s="26">
        <v>0</v>
      </c>
      <c r="CU135" s="26">
        <v>0</v>
      </c>
      <c r="CV135" s="26"/>
      <c r="CW135" s="18" t="str">
        <f t="shared" si="600"/>
        <v xml:space="preserve"> </v>
      </c>
      <c r="CX135" s="18" t="str">
        <f t="shared" si="601"/>
        <v xml:space="preserve"> </v>
      </c>
      <c r="CY135" s="26">
        <v>0</v>
      </c>
      <c r="CZ135" s="26">
        <v>0</v>
      </c>
      <c r="DA135" s="26"/>
      <c r="DB135" s="18" t="str">
        <f t="shared" si="592"/>
        <v xml:space="preserve"> </v>
      </c>
      <c r="DC135" s="18" t="str">
        <f t="shared" si="593"/>
        <v xml:space="preserve"> </v>
      </c>
      <c r="DD135" s="26">
        <v>0</v>
      </c>
      <c r="DE135" s="26">
        <v>0</v>
      </c>
      <c r="DF135" s="26"/>
      <c r="DG135" s="18" t="str">
        <f t="shared" si="594"/>
        <v xml:space="preserve"> </v>
      </c>
      <c r="DH135" s="18" t="str">
        <f t="shared" si="595"/>
        <v xml:space="preserve"> </v>
      </c>
      <c r="DI135" s="26">
        <v>0</v>
      </c>
      <c r="DJ135" s="26"/>
      <c r="DK135" s="18" t="str">
        <f t="shared" si="552"/>
        <v xml:space="preserve"> </v>
      </c>
      <c r="DL135" s="26"/>
      <c r="DM135" s="26">
        <v>0</v>
      </c>
      <c r="DN135" s="26"/>
      <c r="DO135" s="18" t="str">
        <f t="shared" si="596"/>
        <v xml:space="preserve"> </v>
      </c>
      <c r="DP135" s="18" t="str">
        <f t="shared" si="597"/>
        <v xml:space="preserve"> </v>
      </c>
      <c r="DQ135" s="26">
        <v>96515</v>
      </c>
      <c r="DR135" s="26">
        <v>96515</v>
      </c>
      <c r="DS135" s="26">
        <v>70908</v>
      </c>
      <c r="DT135" s="18">
        <f t="shared" si="415"/>
        <v>1</v>
      </c>
      <c r="DU135" s="18">
        <f t="shared" si="554"/>
        <v>1.3611299148192024</v>
      </c>
    </row>
    <row r="136" spans="1:125" s="39" customFormat="1" ht="15.75" customHeight="1" outlineLevel="1" x14ac:dyDescent="0.25">
      <c r="A136" s="11">
        <v>111</v>
      </c>
      <c r="B136" s="5" t="s">
        <v>47</v>
      </c>
      <c r="C136" s="17">
        <v>1120464.58</v>
      </c>
      <c r="D136" s="17">
        <v>243566.26</v>
      </c>
      <c r="E136" s="17">
        <v>306944.88999999996</v>
      </c>
      <c r="F136" s="18">
        <f t="shared" si="598"/>
        <v>0.21737970512195931</v>
      </c>
      <c r="G136" s="18">
        <f t="shared" si="555"/>
        <v>0.79351788524643641</v>
      </c>
      <c r="H136" s="10">
        <v>945215</v>
      </c>
      <c r="I136" s="14">
        <v>210124.87</v>
      </c>
      <c r="J136" s="10">
        <v>306936.93999999994</v>
      </c>
      <c r="K136" s="18">
        <f t="shared" si="556"/>
        <v>0.22230378273726084</v>
      </c>
      <c r="L136" s="18">
        <f t="shared" si="557"/>
        <v>0.68458644958146786</v>
      </c>
      <c r="M136" s="23">
        <v>399115</v>
      </c>
      <c r="N136" s="23">
        <v>149310.51</v>
      </c>
      <c r="O136" s="23">
        <v>267625.11</v>
      </c>
      <c r="P136" s="18">
        <f t="shared" si="558"/>
        <v>0.37410398005587364</v>
      </c>
      <c r="Q136" s="18">
        <f t="shared" si="559"/>
        <v>0.55790919618865364</v>
      </c>
      <c r="R136" s="23">
        <v>0</v>
      </c>
      <c r="S136" s="23">
        <v>0</v>
      </c>
      <c r="T136" s="23"/>
      <c r="U136" s="18" t="str">
        <f t="shared" si="560"/>
        <v xml:space="preserve"> </v>
      </c>
      <c r="V136" s="18" t="str">
        <f t="shared" si="561"/>
        <v xml:space="preserve"> </v>
      </c>
      <c r="W136" s="23">
        <v>100</v>
      </c>
      <c r="X136" s="23">
        <v>-276.48</v>
      </c>
      <c r="Y136" s="23"/>
      <c r="Z136" s="18" t="str">
        <f t="shared" si="562"/>
        <v xml:space="preserve"> </v>
      </c>
      <c r="AA136" s="18" t="str">
        <f t="shared" si="563"/>
        <v xml:space="preserve"> </v>
      </c>
      <c r="AB136" s="23">
        <v>145000</v>
      </c>
      <c r="AC136" s="23">
        <v>2500.14</v>
      </c>
      <c r="AD136" s="23">
        <v>3820.79</v>
      </c>
      <c r="AE136" s="18">
        <f t="shared" si="564"/>
        <v>1.7242344827586208E-2</v>
      </c>
      <c r="AF136" s="18">
        <f t="shared" si="565"/>
        <v>0.65435158697546836</v>
      </c>
      <c r="AG136" s="23">
        <v>401000</v>
      </c>
      <c r="AH136" s="23">
        <v>58590.7</v>
      </c>
      <c r="AI136" s="23">
        <v>35491.040000000001</v>
      </c>
      <c r="AJ136" s="18">
        <f t="shared" si="566"/>
        <v>0.14611147132169575</v>
      </c>
      <c r="AK136" s="18">
        <f t="shared" si="567"/>
        <v>1.6508589210121765</v>
      </c>
      <c r="AL136" s="23">
        <v>0</v>
      </c>
      <c r="AM136" s="23">
        <v>0</v>
      </c>
      <c r="AN136" s="23"/>
      <c r="AO136" s="18" t="str">
        <f t="shared" si="568"/>
        <v xml:space="preserve"> </v>
      </c>
      <c r="AP136" s="18" t="str">
        <f>IF(AM136=0," ",IF(AM136/AN136*100&gt;200,"св.200",AM136/AN136))</f>
        <v xml:space="preserve"> </v>
      </c>
      <c r="AQ136" s="6">
        <v>175249.58</v>
      </c>
      <c r="AR136" s="6">
        <v>33441.39</v>
      </c>
      <c r="AS136" s="6">
        <v>7.95</v>
      </c>
      <c r="AT136" s="18">
        <f t="shared" si="570"/>
        <v>0.19082151295312663</v>
      </c>
      <c r="AU136" s="18" t="str">
        <f t="shared" si="571"/>
        <v>св.200</v>
      </c>
      <c r="AV136" s="23">
        <v>0</v>
      </c>
      <c r="AW136" s="23">
        <v>0</v>
      </c>
      <c r="AX136" s="23"/>
      <c r="AY136" s="18" t="str">
        <f t="shared" si="572"/>
        <v xml:space="preserve"> </v>
      </c>
      <c r="AZ136" s="18" t="str">
        <f t="shared" si="573"/>
        <v xml:space="preserve"> </v>
      </c>
      <c r="BA136" s="23">
        <v>141811.49</v>
      </c>
      <c r="BB136" s="23">
        <v>3.3</v>
      </c>
      <c r="BC136" s="23">
        <v>7.95</v>
      </c>
      <c r="BD136" s="18">
        <f t="shared" si="574"/>
        <v>2.3270328800578855E-5</v>
      </c>
      <c r="BE136" s="18">
        <f t="shared" si="575"/>
        <v>0.41509433962264147</v>
      </c>
      <c r="BF136" s="23">
        <v>0</v>
      </c>
      <c r="BG136" s="23">
        <v>0</v>
      </c>
      <c r="BH136" s="23"/>
      <c r="BI136" s="18" t="str">
        <f t="shared" si="576"/>
        <v xml:space="preserve"> </v>
      </c>
      <c r="BJ136" s="18" t="str">
        <f t="shared" si="577"/>
        <v xml:space="preserve"> </v>
      </c>
      <c r="BK136" s="23">
        <v>0</v>
      </c>
      <c r="BL136" s="23">
        <v>0</v>
      </c>
      <c r="BM136" s="23"/>
      <c r="BN136" s="18" t="str">
        <f t="shared" si="578"/>
        <v xml:space="preserve"> </v>
      </c>
      <c r="BO136" s="18" t="str">
        <f t="shared" si="579"/>
        <v xml:space="preserve"> </v>
      </c>
      <c r="BP136" s="23">
        <v>0</v>
      </c>
      <c r="BQ136" s="23">
        <v>0</v>
      </c>
      <c r="BR136" s="23"/>
      <c r="BS136" s="18" t="str">
        <f t="shared" si="580"/>
        <v xml:space="preserve"> </v>
      </c>
      <c r="BT136" s="18" t="str">
        <f t="shared" si="581"/>
        <v xml:space="preserve"> </v>
      </c>
      <c r="BU136" s="23">
        <v>0</v>
      </c>
      <c r="BV136" s="23">
        <v>0</v>
      </c>
      <c r="BW136" s="23"/>
      <c r="BX136" s="18" t="str">
        <f t="shared" si="582"/>
        <v xml:space="preserve"> </v>
      </c>
      <c r="BY136" s="18" t="str">
        <f t="shared" si="583"/>
        <v xml:space="preserve"> </v>
      </c>
      <c r="BZ136" s="23">
        <v>0</v>
      </c>
      <c r="CA136" s="23">
        <v>0</v>
      </c>
      <c r="CB136" s="23"/>
      <c r="CC136" s="18" t="str">
        <f t="shared" si="584"/>
        <v xml:space="preserve"> </v>
      </c>
      <c r="CD136" s="18" t="str">
        <f t="shared" si="585"/>
        <v xml:space="preserve"> </v>
      </c>
      <c r="CE136" s="17">
        <v>0</v>
      </c>
      <c r="CF136" s="17">
        <v>0</v>
      </c>
      <c r="CG136" s="17">
        <v>0</v>
      </c>
      <c r="CH136" s="24" t="str">
        <f t="shared" si="586"/>
        <v xml:space="preserve"> </v>
      </c>
      <c r="CI136" s="18" t="str">
        <f t="shared" si="587"/>
        <v xml:space="preserve"> </v>
      </c>
      <c r="CJ136" s="23">
        <v>0</v>
      </c>
      <c r="CK136" s="23">
        <v>0</v>
      </c>
      <c r="CL136" s="23"/>
      <c r="CM136" s="18" t="str">
        <f t="shared" si="588"/>
        <v xml:space="preserve"> </v>
      </c>
      <c r="CN136" s="18" t="str">
        <f t="shared" si="589"/>
        <v xml:space="preserve"> </v>
      </c>
      <c r="CO136" s="23">
        <v>0</v>
      </c>
      <c r="CP136" s="23">
        <v>0</v>
      </c>
      <c r="CQ136" s="23"/>
      <c r="CR136" s="18" t="str">
        <f t="shared" si="590"/>
        <v xml:space="preserve"> </v>
      </c>
      <c r="CS136" s="18" t="str">
        <f t="shared" si="591"/>
        <v xml:space="preserve"> </v>
      </c>
      <c r="CT136" s="23">
        <v>0</v>
      </c>
      <c r="CU136" s="23">
        <v>0</v>
      </c>
      <c r="CV136" s="23"/>
      <c r="CW136" s="18" t="str">
        <f t="shared" si="600"/>
        <v xml:space="preserve"> </v>
      </c>
      <c r="CX136" s="18" t="str">
        <f t="shared" si="601"/>
        <v xml:space="preserve"> </v>
      </c>
      <c r="CY136" s="23">
        <v>0</v>
      </c>
      <c r="CZ136" s="23">
        <v>0</v>
      </c>
      <c r="DA136" s="23"/>
      <c r="DB136" s="18" t="str">
        <f t="shared" si="592"/>
        <v xml:space="preserve"> </v>
      </c>
      <c r="DC136" s="18" t="str">
        <f t="shared" si="593"/>
        <v xml:space="preserve"> </v>
      </c>
      <c r="DD136" s="23">
        <v>0</v>
      </c>
      <c r="DE136" s="23">
        <v>0</v>
      </c>
      <c r="DF136" s="23"/>
      <c r="DG136" s="18" t="str">
        <f t="shared" si="594"/>
        <v xml:space="preserve"> </v>
      </c>
      <c r="DH136" s="18" t="str">
        <f t="shared" si="595"/>
        <v xml:space="preserve"> </v>
      </c>
      <c r="DI136" s="23">
        <v>0</v>
      </c>
      <c r="DJ136" s="23"/>
      <c r="DK136" s="18" t="str">
        <f t="shared" si="552"/>
        <v xml:space="preserve"> </v>
      </c>
      <c r="DL136" s="23"/>
      <c r="DM136" s="23">
        <v>0</v>
      </c>
      <c r="DN136" s="23"/>
      <c r="DO136" s="18" t="str">
        <f t="shared" si="596"/>
        <v xml:space="preserve"> </v>
      </c>
      <c r="DP136" s="18" t="str">
        <f t="shared" si="597"/>
        <v xml:space="preserve"> </v>
      </c>
      <c r="DQ136" s="23">
        <v>33438.089999999997</v>
      </c>
      <c r="DR136" s="23">
        <v>33438.089999999997</v>
      </c>
      <c r="DS136" s="23"/>
      <c r="DT136" s="18">
        <f t="shared" ref="DT136:DT137" si="602">IF(DR136&lt;=0," ",IF(DQ136&lt;=0," ",IF(DR136/DQ136*100&gt;200,"СВ.200",DR136/DQ136)))</f>
        <v>1</v>
      </c>
      <c r="DU136" s="18" t="str">
        <f t="shared" ref="DU136:DU137" si="603">IF(DS136=0," ",IF(DR136/DS136*100&gt;200,"св.200",DR136/DS136))</f>
        <v xml:space="preserve"> </v>
      </c>
    </row>
    <row r="137" spans="1:125" s="39" customFormat="1" ht="15.75" customHeight="1" outlineLevel="1" x14ac:dyDescent="0.25">
      <c r="A137" s="11">
        <f t="shared" ref="A137" si="604">A136+1</f>
        <v>112</v>
      </c>
      <c r="B137" s="5" t="s">
        <v>68</v>
      </c>
      <c r="C137" s="17">
        <v>1209762.95</v>
      </c>
      <c r="D137" s="17">
        <v>80611.56</v>
      </c>
      <c r="E137" s="17">
        <v>62125.26</v>
      </c>
      <c r="F137" s="18">
        <f t="shared" si="598"/>
        <v>6.6634178208218389E-2</v>
      </c>
      <c r="G137" s="18">
        <f t="shared" si="555"/>
        <v>1.2975649518408454</v>
      </c>
      <c r="H137" s="10">
        <v>1188602.95</v>
      </c>
      <c r="I137" s="14">
        <v>80611.56</v>
      </c>
      <c r="J137" s="10">
        <v>62125.18</v>
      </c>
      <c r="K137" s="18">
        <f t="shared" si="556"/>
        <v>6.782042733446017E-2</v>
      </c>
      <c r="L137" s="18">
        <f t="shared" si="557"/>
        <v>1.2975666227445941</v>
      </c>
      <c r="M137" s="23">
        <v>28602.95</v>
      </c>
      <c r="N137" s="23">
        <v>17135.98</v>
      </c>
      <c r="O137" s="23">
        <v>8721.67</v>
      </c>
      <c r="P137" s="18">
        <f t="shared" si="558"/>
        <v>0.59909834475115331</v>
      </c>
      <c r="Q137" s="18">
        <f>IF(O137=0," ",IF(N137/O137*100&gt;200,"св.200",N137/O137))</f>
        <v>1.9647590427062707</v>
      </c>
      <c r="R137" s="23">
        <v>0</v>
      </c>
      <c r="S137" s="23">
        <v>0</v>
      </c>
      <c r="T137" s="23"/>
      <c r="U137" s="18" t="str">
        <f t="shared" si="560"/>
        <v xml:space="preserve"> </v>
      </c>
      <c r="V137" s="18" t="str">
        <f t="shared" si="561"/>
        <v xml:space="preserve"> </v>
      </c>
      <c r="W137" s="23">
        <v>0</v>
      </c>
      <c r="X137" s="23">
        <v>0</v>
      </c>
      <c r="Y137" s="23">
        <v>3033.8</v>
      </c>
      <c r="Z137" s="18" t="str">
        <f t="shared" si="562"/>
        <v xml:space="preserve"> </v>
      </c>
      <c r="AA137" s="18">
        <f t="shared" si="563"/>
        <v>0</v>
      </c>
      <c r="AB137" s="23">
        <v>220000</v>
      </c>
      <c r="AC137" s="23">
        <v>47327.74</v>
      </c>
      <c r="AD137" s="23">
        <v>7429.57</v>
      </c>
      <c r="AE137" s="18">
        <f t="shared" si="564"/>
        <v>0.21512609090909091</v>
      </c>
      <c r="AF137" s="18" t="str">
        <f t="shared" si="565"/>
        <v>св.200</v>
      </c>
      <c r="AG137" s="23">
        <v>940000</v>
      </c>
      <c r="AH137" s="23">
        <v>16147.84</v>
      </c>
      <c r="AI137" s="23">
        <v>42940.14</v>
      </c>
      <c r="AJ137" s="18">
        <f t="shared" si="566"/>
        <v>1.7178553191489362E-2</v>
      </c>
      <c r="AK137" s="18">
        <f t="shared" si="567"/>
        <v>0.37605466586741448</v>
      </c>
      <c r="AL137" s="23">
        <v>0</v>
      </c>
      <c r="AM137" s="23">
        <v>0</v>
      </c>
      <c r="AN137" s="23"/>
      <c r="AO137" s="18" t="str">
        <f t="shared" si="568"/>
        <v xml:space="preserve"> </v>
      </c>
      <c r="AP137" s="18" t="str">
        <f t="shared" si="569"/>
        <v xml:space="preserve"> </v>
      </c>
      <c r="AQ137" s="6">
        <v>21160</v>
      </c>
      <c r="AR137" s="6">
        <v>0</v>
      </c>
      <c r="AS137" s="6">
        <v>0.08</v>
      </c>
      <c r="AT137" s="18" t="str">
        <f t="shared" si="570"/>
        <v xml:space="preserve"> </v>
      </c>
      <c r="AU137" s="18" t="str">
        <f>IF(AR137=0," ",IF(AR137/AS137*100&gt;200,"св.200",AR137/AS137))</f>
        <v xml:space="preserve"> </v>
      </c>
      <c r="AV137" s="23">
        <v>0</v>
      </c>
      <c r="AW137" s="23">
        <v>0</v>
      </c>
      <c r="AX137" s="23"/>
      <c r="AY137" s="18" t="str">
        <f t="shared" si="572"/>
        <v xml:space="preserve"> </v>
      </c>
      <c r="AZ137" s="18" t="str">
        <f t="shared" si="573"/>
        <v xml:space="preserve"> </v>
      </c>
      <c r="BA137" s="23">
        <v>0</v>
      </c>
      <c r="BB137" s="23">
        <v>0</v>
      </c>
      <c r="BC137" s="23"/>
      <c r="BD137" s="18" t="str">
        <f t="shared" ref="BD137" si="605">IF(BB137&lt;=0," ",IF(BA137&lt;=0," ",IF(BB137/BA137*100&gt;200,"СВ.200",BB137/BA137)))</f>
        <v xml:space="preserve"> </v>
      </c>
      <c r="BE137" s="18" t="str">
        <f t="shared" ref="BE137" si="606">IF(BC137=0," ",IF(BB137/BC137*100&gt;200,"св.200",BB137/BC137))</f>
        <v xml:space="preserve"> </v>
      </c>
      <c r="BF137" s="23">
        <v>0</v>
      </c>
      <c r="BG137" s="23">
        <v>0</v>
      </c>
      <c r="BH137" s="23"/>
      <c r="BI137" s="18" t="str">
        <f t="shared" si="576"/>
        <v xml:space="preserve"> </v>
      </c>
      <c r="BJ137" s="18" t="str">
        <f t="shared" si="577"/>
        <v xml:space="preserve"> </v>
      </c>
      <c r="BK137" s="23">
        <v>0</v>
      </c>
      <c r="BL137" s="23">
        <v>0</v>
      </c>
      <c r="BM137" s="23"/>
      <c r="BN137" s="18" t="str">
        <f t="shared" si="578"/>
        <v xml:space="preserve"> </v>
      </c>
      <c r="BO137" s="18" t="str">
        <f t="shared" si="579"/>
        <v xml:space="preserve"> </v>
      </c>
      <c r="BP137" s="23">
        <v>0</v>
      </c>
      <c r="BQ137" s="23">
        <v>0</v>
      </c>
      <c r="BR137" s="23"/>
      <c r="BS137" s="18" t="str">
        <f t="shared" si="580"/>
        <v xml:space="preserve"> </v>
      </c>
      <c r="BT137" s="18" t="str">
        <f t="shared" si="581"/>
        <v xml:space="preserve"> </v>
      </c>
      <c r="BU137" s="23">
        <v>0</v>
      </c>
      <c r="BV137" s="23">
        <v>0</v>
      </c>
      <c r="BW137" s="23"/>
      <c r="BX137" s="18" t="str">
        <f t="shared" si="582"/>
        <v xml:space="preserve"> </v>
      </c>
      <c r="BY137" s="18" t="str">
        <f t="shared" si="583"/>
        <v xml:space="preserve"> </v>
      </c>
      <c r="BZ137" s="23">
        <v>0</v>
      </c>
      <c r="CA137" s="23">
        <v>0</v>
      </c>
      <c r="CB137" s="23"/>
      <c r="CC137" s="18" t="str">
        <f t="shared" si="584"/>
        <v xml:space="preserve"> </v>
      </c>
      <c r="CD137" s="18" t="str">
        <f t="shared" si="585"/>
        <v xml:space="preserve"> </v>
      </c>
      <c r="CE137" s="17">
        <v>0</v>
      </c>
      <c r="CF137" s="17">
        <v>0</v>
      </c>
      <c r="CG137" s="17">
        <v>0</v>
      </c>
      <c r="CH137" s="24" t="str">
        <f t="shared" si="586"/>
        <v xml:space="preserve"> </v>
      </c>
      <c r="CI137" s="18" t="str">
        <f t="shared" si="587"/>
        <v xml:space="preserve"> </v>
      </c>
      <c r="CJ137" s="23">
        <v>0</v>
      </c>
      <c r="CK137" s="23">
        <v>0</v>
      </c>
      <c r="CL137" s="23"/>
      <c r="CM137" s="18" t="str">
        <f t="shared" si="588"/>
        <v xml:space="preserve"> </v>
      </c>
      <c r="CN137" s="18" t="str">
        <f t="shared" si="589"/>
        <v xml:space="preserve"> </v>
      </c>
      <c r="CO137" s="23">
        <v>0</v>
      </c>
      <c r="CP137" s="23">
        <v>0</v>
      </c>
      <c r="CQ137" s="23"/>
      <c r="CR137" s="18" t="str">
        <f t="shared" si="590"/>
        <v xml:space="preserve"> </v>
      </c>
      <c r="CS137" s="18" t="str">
        <f t="shared" si="591"/>
        <v xml:space="preserve"> </v>
      </c>
      <c r="CT137" s="23">
        <v>0</v>
      </c>
      <c r="CU137" s="23">
        <v>0</v>
      </c>
      <c r="CV137" s="23"/>
      <c r="CW137" s="18" t="str">
        <f t="shared" si="600"/>
        <v xml:space="preserve"> </v>
      </c>
      <c r="CX137" s="18" t="str">
        <f t="shared" si="601"/>
        <v xml:space="preserve"> </v>
      </c>
      <c r="CY137" s="23">
        <v>0</v>
      </c>
      <c r="CZ137" s="23">
        <v>0</v>
      </c>
      <c r="DA137" s="23"/>
      <c r="DB137" s="18" t="str">
        <f t="shared" si="592"/>
        <v xml:space="preserve"> </v>
      </c>
      <c r="DC137" s="18" t="str">
        <f t="shared" si="593"/>
        <v xml:space="preserve"> </v>
      </c>
      <c r="DD137" s="23">
        <v>0</v>
      </c>
      <c r="DE137" s="23">
        <v>0</v>
      </c>
      <c r="DF137" s="23"/>
      <c r="DG137" s="18" t="str">
        <f t="shared" si="594"/>
        <v xml:space="preserve"> </v>
      </c>
      <c r="DH137" s="18" t="str">
        <f t="shared" si="595"/>
        <v xml:space="preserve"> </v>
      </c>
      <c r="DI137" s="23">
        <v>0</v>
      </c>
      <c r="DJ137" s="23">
        <v>0.08</v>
      </c>
      <c r="DK137" s="18"/>
      <c r="DL137" s="23"/>
      <c r="DM137" s="23">
        <v>0</v>
      </c>
      <c r="DN137" s="23"/>
      <c r="DO137" s="18" t="str">
        <f t="shared" si="596"/>
        <v xml:space="preserve"> </v>
      </c>
      <c r="DP137" s="18" t="str">
        <f>IF(DM137=0," ",IF(DM137/DN137*100&gt;200,"св.200",DM137/DN137))</f>
        <v xml:space="preserve"> </v>
      </c>
      <c r="DQ137" s="23">
        <v>21160</v>
      </c>
      <c r="DR137" s="23">
        <v>0</v>
      </c>
      <c r="DS137" s="23"/>
      <c r="DT137" s="18" t="str">
        <f t="shared" si="602"/>
        <v xml:space="preserve"> </v>
      </c>
      <c r="DU137" s="18" t="str">
        <f t="shared" si="603"/>
        <v xml:space="preserve"> </v>
      </c>
    </row>
    <row r="138" spans="1:125" s="38" customFormat="1" ht="32.1" customHeight="1" x14ac:dyDescent="0.25">
      <c r="A138" s="12"/>
      <c r="B138" s="4" t="s">
        <v>141</v>
      </c>
      <c r="C138" s="20">
        <v>61414957.829999998</v>
      </c>
      <c r="D138" s="20">
        <v>14145672.009999998</v>
      </c>
      <c r="E138" s="20">
        <v>15190922.460000001</v>
      </c>
      <c r="F138" s="16">
        <f t="shared" si="598"/>
        <v>0.23032942641035431</v>
      </c>
      <c r="G138" s="16">
        <f t="shared" si="522"/>
        <v>0.9311924306932442</v>
      </c>
      <c r="H138" s="15">
        <v>40266687.660000004</v>
      </c>
      <c r="I138" s="15">
        <v>13017516.42</v>
      </c>
      <c r="J138" s="15">
        <v>14401206.050000001</v>
      </c>
      <c r="K138" s="16">
        <f t="shared" si="509"/>
        <v>0.32328252400386287</v>
      </c>
      <c r="L138" s="16">
        <f t="shared" si="523"/>
        <v>0.90391848952123</v>
      </c>
      <c r="M138" s="15">
        <v>30134332.260000002</v>
      </c>
      <c r="N138" s="15">
        <v>10027058.609999999</v>
      </c>
      <c r="O138" s="15">
        <v>11080865.119999999</v>
      </c>
      <c r="P138" s="16">
        <f t="shared" si="510"/>
        <v>0.33274533921927357</v>
      </c>
      <c r="Q138" s="16">
        <f t="shared" si="524"/>
        <v>0.90489853467325665</v>
      </c>
      <c r="R138" s="15">
        <v>3200980</v>
      </c>
      <c r="S138" s="15">
        <v>1744350.69</v>
      </c>
      <c r="T138" s="15">
        <v>1675213.91</v>
      </c>
      <c r="U138" s="16">
        <f t="shared" si="511"/>
        <v>0.54494270192253624</v>
      </c>
      <c r="V138" s="16">
        <f t="shared" si="544"/>
        <v>1.0412704190117428</v>
      </c>
      <c r="W138" s="15">
        <v>93375.4</v>
      </c>
      <c r="X138" s="15">
        <v>95916.9</v>
      </c>
      <c r="Y138" s="15">
        <v>66187.5</v>
      </c>
      <c r="Z138" s="16">
        <f t="shared" si="525"/>
        <v>1.0272180895610621</v>
      </c>
      <c r="AA138" s="16">
        <f t="shared" si="541"/>
        <v>1.4491694050991502</v>
      </c>
      <c r="AB138" s="15">
        <v>2102000</v>
      </c>
      <c r="AC138" s="15">
        <v>187178.46000000002</v>
      </c>
      <c r="AD138" s="15">
        <v>271779.01</v>
      </c>
      <c r="AE138" s="16">
        <f t="shared" si="514"/>
        <v>8.9047792578496682E-2</v>
      </c>
      <c r="AF138" s="16">
        <f t="shared" si="526"/>
        <v>0.68871565909376153</v>
      </c>
      <c r="AG138" s="15">
        <v>4736000</v>
      </c>
      <c r="AH138" s="15">
        <v>963011.75999999989</v>
      </c>
      <c r="AI138" s="15">
        <v>1307160.51</v>
      </c>
      <c r="AJ138" s="16">
        <f t="shared" si="527"/>
        <v>0.20333863175675673</v>
      </c>
      <c r="AK138" s="16">
        <f t="shared" si="528"/>
        <v>0.73672035884866194</v>
      </c>
      <c r="AL138" s="15">
        <v>0</v>
      </c>
      <c r="AM138" s="15">
        <v>0</v>
      </c>
      <c r="AN138" s="15">
        <v>0</v>
      </c>
      <c r="AO138" s="16" t="str">
        <f t="shared" si="490"/>
        <v xml:space="preserve"> </v>
      </c>
      <c r="AP138" s="16" t="str">
        <f t="shared" si="529"/>
        <v xml:space="preserve"> </v>
      </c>
      <c r="AQ138" s="15">
        <v>21148270.170000002</v>
      </c>
      <c r="AR138" s="15">
        <v>1128155.5900000001</v>
      </c>
      <c r="AS138" s="15">
        <v>789716.40999999992</v>
      </c>
      <c r="AT138" s="16">
        <f t="shared" si="517"/>
        <v>5.3345052854504929E-2</v>
      </c>
      <c r="AU138" s="16">
        <f t="shared" si="530"/>
        <v>1.4285578667410497</v>
      </c>
      <c r="AV138" s="15">
        <v>250000</v>
      </c>
      <c r="AW138" s="15">
        <v>117006.95</v>
      </c>
      <c r="AX138" s="15">
        <v>94399.69</v>
      </c>
      <c r="AY138" s="16">
        <f t="shared" si="518"/>
        <v>0.46802779999999999</v>
      </c>
      <c r="AZ138" s="16">
        <f t="shared" si="531"/>
        <v>1.2394844728833325</v>
      </c>
      <c r="BA138" s="15">
        <v>400630.37</v>
      </c>
      <c r="BB138" s="15">
        <v>107566.06999999999</v>
      </c>
      <c r="BC138" s="15">
        <v>171555</v>
      </c>
      <c r="BD138" s="16">
        <f t="shared" si="545"/>
        <v>0.26849205166348222</v>
      </c>
      <c r="BE138" s="16">
        <f t="shared" si="546"/>
        <v>0.62700632450234617</v>
      </c>
      <c r="BF138" s="15">
        <v>10080</v>
      </c>
      <c r="BG138" s="15">
        <v>252.72000000000025</v>
      </c>
      <c r="BH138" s="15">
        <v>4200</v>
      </c>
      <c r="BI138" s="16">
        <f t="shared" si="547"/>
        <v>2.5071428571428595E-2</v>
      </c>
      <c r="BJ138" s="16">
        <f t="shared" si="548"/>
        <v>6.0171428571428633E-2</v>
      </c>
      <c r="BK138" s="15">
        <v>0</v>
      </c>
      <c r="BL138" s="15">
        <v>0</v>
      </c>
      <c r="BM138" s="15">
        <v>0</v>
      </c>
      <c r="BN138" s="16" t="str">
        <f t="shared" si="483"/>
        <v xml:space="preserve"> </v>
      </c>
      <c r="BO138" s="16" t="str">
        <f t="shared" si="532"/>
        <v xml:space="preserve"> </v>
      </c>
      <c r="BP138" s="15">
        <v>1260300.6299999999</v>
      </c>
      <c r="BQ138" s="15">
        <v>427009.17</v>
      </c>
      <c r="BR138" s="15">
        <v>376922.25</v>
      </c>
      <c r="BS138" s="16">
        <f t="shared" si="549"/>
        <v>0.33881532694306438</v>
      </c>
      <c r="BT138" s="16">
        <f t="shared" si="550"/>
        <v>1.1328839568372522</v>
      </c>
      <c r="BU138" s="15">
        <v>90000</v>
      </c>
      <c r="BV138" s="15">
        <v>30360.519999999997</v>
      </c>
      <c r="BW138" s="15">
        <v>76351.05</v>
      </c>
      <c r="BX138" s="16">
        <f t="shared" si="493"/>
        <v>0.33733911111111109</v>
      </c>
      <c r="BY138" s="16">
        <f t="shared" si="551"/>
        <v>0.39764377831084174</v>
      </c>
      <c r="BZ138" s="15">
        <v>18901000</v>
      </c>
      <c r="CA138" s="15">
        <v>272870</v>
      </c>
      <c r="CB138" s="15">
        <v>0</v>
      </c>
      <c r="CC138" s="16">
        <f t="shared" ref="CC138:CC143" si="607">IF(CA138&lt;=0," ",IF(BZ138&lt;=0," ",IF(CA138/BZ138*100&gt;200,"СВ.200",CA138/BZ138)))</f>
        <v>1.4436802285593355E-2</v>
      </c>
      <c r="CD138" s="16" t="str">
        <f t="shared" si="533"/>
        <v xml:space="preserve"> </v>
      </c>
      <c r="CE138" s="20">
        <v>100000</v>
      </c>
      <c r="CF138" s="20">
        <v>51830.99</v>
      </c>
      <c r="CG138" s="20">
        <v>12328.44</v>
      </c>
      <c r="CH138" s="16">
        <f t="shared" si="534"/>
        <v>0.51830989999999999</v>
      </c>
      <c r="CI138" s="16" t="str">
        <f t="shared" si="535"/>
        <v>св.200</v>
      </c>
      <c r="CJ138" s="15">
        <v>100000</v>
      </c>
      <c r="CK138" s="15">
        <v>51830.99</v>
      </c>
      <c r="CL138" s="15">
        <v>12328.44</v>
      </c>
      <c r="CM138" s="16">
        <f t="shared" si="536"/>
        <v>0.51830989999999999</v>
      </c>
      <c r="CN138" s="16" t="str">
        <f t="shared" si="537"/>
        <v>св.200</v>
      </c>
      <c r="CO138" s="15">
        <v>0</v>
      </c>
      <c r="CP138" s="15">
        <v>0</v>
      </c>
      <c r="CQ138" s="15">
        <v>0</v>
      </c>
      <c r="CR138" s="16" t="str">
        <f t="shared" si="538"/>
        <v xml:space="preserve"> </v>
      </c>
      <c r="CS138" s="16" t="str">
        <f t="shared" si="539"/>
        <v xml:space="preserve"> </v>
      </c>
      <c r="CT138" s="15">
        <v>0</v>
      </c>
      <c r="CU138" s="15">
        <v>0</v>
      </c>
      <c r="CV138" s="15">
        <v>0</v>
      </c>
      <c r="CW138" s="30" t="str">
        <f t="shared" si="600"/>
        <v xml:space="preserve"> </v>
      </c>
      <c r="CX138" s="30" t="str">
        <f t="shared" si="601"/>
        <v xml:space="preserve"> </v>
      </c>
      <c r="CY138" s="15">
        <v>0</v>
      </c>
      <c r="CZ138" s="15">
        <v>0</v>
      </c>
      <c r="DA138" s="15">
        <v>0</v>
      </c>
      <c r="DB138" s="16" t="str">
        <f t="shared" si="519"/>
        <v xml:space="preserve"> </v>
      </c>
      <c r="DC138" s="16" t="str">
        <f t="shared" si="540"/>
        <v xml:space="preserve"> </v>
      </c>
      <c r="DD138" s="15">
        <v>0</v>
      </c>
      <c r="DE138" s="15">
        <v>0</v>
      </c>
      <c r="DF138" s="15">
        <v>0</v>
      </c>
      <c r="DG138" s="16" t="str">
        <f t="shared" si="520"/>
        <v xml:space="preserve"> </v>
      </c>
      <c r="DH138" s="16" t="str">
        <f t="shared" si="542"/>
        <v xml:space="preserve"> </v>
      </c>
      <c r="DI138" s="15">
        <v>0</v>
      </c>
      <c r="DJ138" s="15">
        <v>0</v>
      </c>
      <c r="DK138" s="16" t="str">
        <f t="shared" si="552"/>
        <v xml:space="preserve"> </v>
      </c>
      <c r="DL138" s="15">
        <f>SUM(DL139:DL142)</f>
        <v>38909.199999999997</v>
      </c>
      <c r="DM138" s="15">
        <v>38909.199999999997</v>
      </c>
      <c r="DN138" s="15">
        <v>0</v>
      </c>
      <c r="DO138" s="16">
        <f t="shared" si="521"/>
        <v>1</v>
      </c>
      <c r="DP138" s="16" t="str">
        <f t="shared" si="553"/>
        <v xml:space="preserve"> </v>
      </c>
      <c r="DQ138" s="15">
        <f>DQ139+DQ140+DQ141+DQ142</f>
        <v>97349.97</v>
      </c>
      <c r="DR138" s="15">
        <f>DR139+DR140+DR141+DR142</f>
        <v>82349.97</v>
      </c>
      <c r="DS138" s="15">
        <v>53959.979999999996</v>
      </c>
      <c r="DT138" s="16">
        <f t="shared" si="415"/>
        <v>0.84591674758605473</v>
      </c>
      <c r="DU138" s="16">
        <f t="shared" ref="DU138:DU143" si="608">IF(DS138=0," ",IF(DR138/DS138*100&gt;200,"св.200",DR138/DS138))</f>
        <v>1.5261304766977306</v>
      </c>
    </row>
    <row r="139" spans="1:125" s="39" customFormat="1" ht="15.75" customHeight="1" outlineLevel="1" x14ac:dyDescent="0.25">
      <c r="A139" s="11">
        <v>113</v>
      </c>
      <c r="B139" s="5" t="s">
        <v>75</v>
      </c>
      <c r="C139" s="17">
        <v>56135262.890000001</v>
      </c>
      <c r="D139" s="17">
        <v>12996576.359999999</v>
      </c>
      <c r="E139" s="17">
        <v>13361014.270000001</v>
      </c>
      <c r="F139" s="18">
        <f t="shared" si="598"/>
        <v>0.23152249924379037</v>
      </c>
      <c r="G139" s="18">
        <f t="shared" si="522"/>
        <v>0.9727237840903824</v>
      </c>
      <c r="H139" s="10">
        <v>35609962.260000005</v>
      </c>
      <c r="I139" s="14">
        <v>12030516.529999999</v>
      </c>
      <c r="J139" s="10">
        <v>12877363.890000001</v>
      </c>
      <c r="K139" s="18">
        <f t="shared" si="509"/>
        <v>0.33784131648782034</v>
      </c>
      <c r="L139" s="18">
        <f t="shared" si="523"/>
        <v>0.9342375219622685</v>
      </c>
      <c r="M139" s="23">
        <v>28307982.260000002</v>
      </c>
      <c r="N139" s="23">
        <v>9546318.8200000003</v>
      </c>
      <c r="O139" s="23">
        <v>10307134.91</v>
      </c>
      <c r="P139" s="18">
        <f t="shared" si="510"/>
        <v>0.33723063453693147</v>
      </c>
      <c r="Q139" s="18">
        <f t="shared" si="524"/>
        <v>0.9261854922203594</v>
      </c>
      <c r="R139" s="23">
        <v>3200980</v>
      </c>
      <c r="S139" s="23">
        <v>1744350.69</v>
      </c>
      <c r="T139" s="23">
        <v>1675213.91</v>
      </c>
      <c r="U139" s="18">
        <f t="shared" si="511"/>
        <v>0.54494270192253624</v>
      </c>
      <c r="V139" s="18">
        <f t="shared" si="544"/>
        <v>1.0412704190117428</v>
      </c>
      <c r="W139" s="23">
        <v>0</v>
      </c>
      <c r="X139" s="23">
        <v>0</v>
      </c>
      <c r="Y139" s="23"/>
      <c r="Z139" s="18" t="str">
        <f t="shared" si="525"/>
        <v xml:space="preserve"> </v>
      </c>
      <c r="AA139" s="18" t="str">
        <f t="shared" si="541"/>
        <v xml:space="preserve"> </v>
      </c>
      <c r="AB139" s="23">
        <v>1800000</v>
      </c>
      <c r="AC139" s="23">
        <v>178236.06</v>
      </c>
      <c r="AD139" s="23">
        <v>254482.48</v>
      </c>
      <c r="AE139" s="18">
        <f t="shared" si="514"/>
        <v>9.9020033333333327E-2</v>
      </c>
      <c r="AF139" s="18">
        <f t="shared" si="526"/>
        <v>0.70038636844469604</v>
      </c>
      <c r="AG139" s="23">
        <v>2301000</v>
      </c>
      <c r="AH139" s="23">
        <v>561610.96</v>
      </c>
      <c r="AI139" s="23">
        <v>640532.59</v>
      </c>
      <c r="AJ139" s="18">
        <f t="shared" si="527"/>
        <v>0.24407255975662753</v>
      </c>
      <c r="AK139" s="18">
        <f t="shared" si="528"/>
        <v>0.87678748711287269</v>
      </c>
      <c r="AL139" s="23">
        <v>0</v>
      </c>
      <c r="AM139" s="23">
        <v>0</v>
      </c>
      <c r="AN139" s="23"/>
      <c r="AO139" s="18" t="str">
        <f t="shared" si="490"/>
        <v xml:space="preserve"> </v>
      </c>
      <c r="AP139" s="18" t="str">
        <f t="shared" si="529"/>
        <v xml:space="preserve"> </v>
      </c>
      <c r="AQ139" s="6">
        <v>20525300.629999999</v>
      </c>
      <c r="AR139" s="6">
        <v>966059.83</v>
      </c>
      <c r="AS139" s="6">
        <v>483650.38</v>
      </c>
      <c r="AT139" s="18">
        <f t="shared" si="517"/>
        <v>4.7066781014062059E-2</v>
      </c>
      <c r="AU139" s="18">
        <f t="shared" si="530"/>
        <v>1.9974342416519966</v>
      </c>
      <c r="AV139" s="23">
        <v>250000</v>
      </c>
      <c r="AW139" s="23">
        <v>117006.95</v>
      </c>
      <c r="AX139" s="23">
        <v>94399.69</v>
      </c>
      <c r="AY139" s="18">
        <f t="shared" si="518"/>
        <v>0.46802779999999999</v>
      </c>
      <c r="AZ139" s="18">
        <f t="shared" si="531"/>
        <v>1.2394844728833325</v>
      </c>
      <c r="BA139" s="23">
        <v>0</v>
      </c>
      <c r="BB139" s="23">
        <v>0</v>
      </c>
      <c r="BC139" s="23"/>
      <c r="BD139" s="18" t="str">
        <f t="shared" si="545"/>
        <v xml:space="preserve"> </v>
      </c>
      <c r="BE139" s="18" t="str">
        <f t="shared" si="546"/>
        <v xml:space="preserve"> </v>
      </c>
      <c r="BF139" s="23">
        <v>0</v>
      </c>
      <c r="BG139" s="23">
        <v>-4787.28</v>
      </c>
      <c r="BH139" s="23"/>
      <c r="BI139" s="18" t="str">
        <f t="shared" si="547"/>
        <v xml:space="preserve"> </v>
      </c>
      <c r="BJ139" s="18" t="str">
        <f t="shared" si="548"/>
        <v xml:space="preserve"> </v>
      </c>
      <c r="BK139" s="23">
        <v>0</v>
      </c>
      <c r="BL139" s="23">
        <v>0</v>
      </c>
      <c r="BM139" s="23"/>
      <c r="BN139" s="18" t="str">
        <f t="shared" si="483"/>
        <v xml:space="preserve"> </v>
      </c>
      <c r="BO139" s="18" t="str">
        <f t="shared" si="532"/>
        <v xml:space="preserve"> </v>
      </c>
      <c r="BP139" s="23">
        <v>1260300.6299999999</v>
      </c>
      <c r="BQ139" s="23">
        <v>427009.17</v>
      </c>
      <c r="BR139" s="23">
        <v>376922.25</v>
      </c>
      <c r="BS139" s="18">
        <f t="shared" si="549"/>
        <v>0.33881532694306438</v>
      </c>
      <c r="BT139" s="18">
        <f t="shared" ref="BT139" si="609">IF(BR139=0," ",IF(BQ139/BR139*100&gt;200,"св.200",BQ139/BR139))</f>
        <v>1.1328839568372522</v>
      </c>
      <c r="BU139" s="23">
        <v>0</v>
      </c>
      <c r="BV139" s="23">
        <v>0</v>
      </c>
      <c r="BW139" s="23"/>
      <c r="BX139" s="18" t="str">
        <f t="shared" si="493"/>
        <v xml:space="preserve"> </v>
      </c>
      <c r="BY139" s="18" t="str">
        <f t="shared" si="551"/>
        <v xml:space="preserve"> </v>
      </c>
      <c r="BZ139" s="23">
        <v>18900000</v>
      </c>
      <c r="CA139" s="23">
        <v>375000</v>
      </c>
      <c r="CB139" s="23"/>
      <c r="CC139" s="18">
        <f t="shared" si="607"/>
        <v>1.984126984126984E-2</v>
      </c>
      <c r="CD139" s="18" t="str">
        <f t="shared" si="533"/>
        <v xml:space="preserve"> </v>
      </c>
      <c r="CE139" s="17">
        <v>100000</v>
      </c>
      <c r="CF139" s="17">
        <v>51830.99</v>
      </c>
      <c r="CG139" s="17">
        <v>12328.44</v>
      </c>
      <c r="CH139" s="24">
        <f t="shared" si="534"/>
        <v>0.51830989999999999</v>
      </c>
      <c r="CI139" s="18" t="str">
        <f t="shared" si="535"/>
        <v>св.200</v>
      </c>
      <c r="CJ139" s="23">
        <v>100000</v>
      </c>
      <c r="CK139" s="23">
        <v>51830.99</v>
      </c>
      <c r="CL139" s="23">
        <v>12328.44</v>
      </c>
      <c r="CM139" s="18">
        <f t="shared" si="536"/>
        <v>0.51830989999999999</v>
      </c>
      <c r="CN139" s="18" t="str">
        <f t="shared" si="537"/>
        <v>св.200</v>
      </c>
      <c r="CO139" s="23">
        <v>0</v>
      </c>
      <c r="CP139" s="23">
        <v>0</v>
      </c>
      <c r="CQ139" s="23"/>
      <c r="CR139" s="18" t="str">
        <f t="shared" si="538"/>
        <v xml:space="preserve"> </v>
      </c>
      <c r="CS139" s="18" t="str">
        <f t="shared" si="539"/>
        <v xml:space="preserve"> </v>
      </c>
      <c r="CT139" s="23">
        <v>0</v>
      </c>
      <c r="CU139" s="23">
        <v>0</v>
      </c>
      <c r="CV139" s="23"/>
      <c r="CW139" s="18" t="str">
        <f t="shared" si="600"/>
        <v xml:space="preserve"> </v>
      </c>
      <c r="CX139" s="18" t="str">
        <f t="shared" si="601"/>
        <v xml:space="preserve"> </v>
      </c>
      <c r="CY139" s="23">
        <v>0</v>
      </c>
      <c r="CZ139" s="23">
        <v>0</v>
      </c>
      <c r="DA139" s="23"/>
      <c r="DB139" s="18" t="str">
        <f t="shared" si="519"/>
        <v xml:space="preserve"> </v>
      </c>
      <c r="DC139" s="18" t="str">
        <f t="shared" si="540"/>
        <v xml:space="preserve"> </v>
      </c>
      <c r="DD139" s="23">
        <v>0</v>
      </c>
      <c r="DE139" s="23">
        <v>0</v>
      </c>
      <c r="DF139" s="23"/>
      <c r="DG139" s="18" t="str">
        <f t="shared" si="520"/>
        <v xml:space="preserve"> </v>
      </c>
      <c r="DH139" s="18" t="str">
        <f t="shared" si="542"/>
        <v xml:space="preserve"> </v>
      </c>
      <c r="DI139" s="23">
        <v>0</v>
      </c>
      <c r="DJ139" s="23"/>
      <c r="DK139" s="18" t="str">
        <f t="shared" si="552"/>
        <v xml:space="preserve"> </v>
      </c>
      <c r="DL139" s="23"/>
      <c r="DM139" s="23">
        <v>0</v>
      </c>
      <c r="DN139" s="23"/>
      <c r="DO139" s="18" t="str">
        <f t="shared" si="521"/>
        <v xml:space="preserve"> </v>
      </c>
      <c r="DP139" s="18" t="str">
        <f t="shared" si="553"/>
        <v xml:space="preserve"> </v>
      </c>
      <c r="DQ139" s="23">
        <v>15000</v>
      </c>
      <c r="DR139" s="23">
        <v>0</v>
      </c>
      <c r="DS139" s="23"/>
      <c r="DT139" s="18" t="str">
        <f t="shared" si="415"/>
        <v xml:space="preserve"> </v>
      </c>
      <c r="DU139" s="18" t="str">
        <f t="shared" si="608"/>
        <v xml:space="preserve"> </v>
      </c>
    </row>
    <row r="140" spans="1:125" s="39" customFormat="1" ht="15.75" customHeight="1" outlineLevel="1" x14ac:dyDescent="0.25">
      <c r="A140" s="11">
        <v>114</v>
      </c>
      <c r="B140" s="5" t="s">
        <v>57</v>
      </c>
      <c r="C140" s="17">
        <v>2242643.25</v>
      </c>
      <c r="D140" s="17">
        <v>510070.36</v>
      </c>
      <c r="E140" s="17">
        <v>1019253.6600000001</v>
      </c>
      <c r="F140" s="18">
        <f t="shared" si="598"/>
        <v>0.22744159598277613</v>
      </c>
      <c r="G140" s="18">
        <f t="shared" ref="G140:G142" si="610">IF(E140=0," ",IF(D140/E140*100&gt;200,"св.200",D140/E140))</f>
        <v>0.5004351517364185</v>
      </c>
      <c r="H140" s="10">
        <v>1796000</v>
      </c>
      <c r="I140" s="14">
        <v>395722.80000000005</v>
      </c>
      <c r="J140" s="10">
        <v>784612.6100000001</v>
      </c>
      <c r="K140" s="18">
        <f t="shared" ref="K140:K142" si="611">IF(I140&lt;=0," ",IF(I140/H140*100&gt;200,"СВ.200",I140/H140))</f>
        <v>0.2203356347438753</v>
      </c>
      <c r="L140" s="18">
        <f t="shared" ref="L140:L142" si="612">IF(J140=0," ",IF(I140/J140*100&gt;200,"св.200",I140/J140))</f>
        <v>0.50435437177080289</v>
      </c>
      <c r="M140" s="23">
        <v>436000</v>
      </c>
      <c r="N140" s="23">
        <v>120542.31</v>
      </c>
      <c r="O140" s="23">
        <v>237297.19</v>
      </c>
      <c r="P140" s="18">
        <f t="shared" ref="P140:P142" si="613">IF(N140&lt;=0," ",IF(M140&lt;=0," ",IF(N140/M140*100&gt;200,"СВ.200",N140/M140)))</f>
        <v>0.27647318807339449</v>
      </c>
      <c r="Q140" s="18">
        <f t="shared" ref="Q140:Q142" si="614">IF(O140=0," ",IF(N140/O140*100&gt;200,"св.200",N140/O140))</f>
        <v>0.50798035155831389</v>
      </c>
      <c r="R140" s="23">
        <v>0</v>
      </c>
      <c r="S140" s="23">
        <v>0</v>
      </c>
      <c r="T140" s="23"/>
      <c r="U140" s="18" t="str">
        <f t="shared" ref="U140:U142" si="615">IF(S140&lt;=0," ",IF(R140&lt;=0," ",IF(S140/R140*100&gt;200,"СВ.200",S140/R140)))</f>
        <v xml:space="preserve"> </v>
      </c>
      <c r="V140" s="18" t="str">
        <f t="shared" ref="V140:V142" si="616">IF(S140=0," ",IF(S140/T140*100&gt;200,"св.200",S140/T140))</f>
        <v xml:space="preserve"> </v>
      </c>
      <c r="W140" s="23">
        <v>90000</v>
      </c>
      <c r="X140" s="23">
        <v>79921.2</v>
      </c>
      <c r="Y140" s="23">
        <v>63962.1</v>
      </c>
      <c r="Z140" s="18">
        <f t="shared" ref="Z140:Z142" si="617">IF(X140&lt;=0," ",IF(W140&lt;=0," ",IF(X140/W140*100&gt;200,"СВ.200",X140/W140)))</f>
        <v>0.88801333333333332</v>
      </c>
      <c r="AA140" s="18">
        <f t="shared" ref="AA140:AA141" si="618">IF(Y140=0," ",IF(X140/Y140*100&gt;200,"св.200",X140/Y140))</f>
        <v>1.2495086934293902</v>
      </c>
      <c r="AB140" s="23">
        <v>87000</v>
      </c>
      <c r="AC140" s="23">
        <v>5436.85</v>
      </c>
      <c r="AD140" s="23">
        <v>-2315.2199999999998</v>
      </c>
      <c r="AE140" s="18">
        <f t="shared" ref="AE140:AE142" si="619">IF(AC140&lt;=0," ",IF(AB140&lt;=0," ",IF(AC140/AB140*100&gt;200,"СВ.200",AC140/AB140)))</f>
        <v>6.2492528735632186E-2</v>
      </c>
      <c r="AF140" s="18">
        <f t="shared" ref="AF140:AF142" si="620">IF(AD140=0," ",IF(AC140/AD140*100&gt;200,"св.200",AC140/AD140))</f>
        <v>-2.3483081521410494</v>
      </c>
      <c r="AG140" s="23">
        <v>1183000</v>
      </c>
      <c r="AH140" s="23">
        <v>189822.44</v>
      </c>
      <c r="AI140" s="23">
        <v>485668.54</v>
      </c>
      <c r="AJ140" s="18">
        <f t="shared" ref="AJ140:AJ142" si="621">IF(AH140&lt;=0," ",IF(AG140&lt;=0," ",IF(AH140/AG140*100&gt;200,"СВ.200",AH140/AG140)))</f>
        <v>0.16045852916314454</v>
      </c>
      <c r="AK140" s="18">
        <f t="shared" ref="AK140:AK142" si="622">IF(AI140=0," ",IF(AH140/AI140*100&gt;200,"св.200",AH140/AI140))</f>
        <v>0.39084771683996666</v>
      </c>
      <c r="AL140" s="23">
        <v>0</v>
      </c>
      <c r="AM140" s="23">
        <v>0</v>
      </c>
      <c r="AN140" s="23"/>
      <c r="AO140" s="18" t="str">
        <f t="shared" ref="AO140:AO142" si="623">IF(AM140&lt;=0," ",IF(AL140&lt;=0," ",IF(AM140/AL140*100&gt;200,"СВ.200",AM140/AL140)))</f>
        <v xml:space="preserve"> </v>
      </c>
      <c r="AP140" s="18" t="str">
        <f t="shared" ref="AP140:AP142" si="624">IF(AN140=0," ",IF(AM140/AN140*100&gt;200,"св.200",AM140/AN140))</f>
        <v xml:space="preserve"> </v>
      </c>
      <c r="AQ140" s="6">
        <v>446643.25</v>
      </c>
      <c r="AR140" s="6">
        <v>114347.55999999998</v>
      </c>
      <c r="AS140" s="6">
        <v>234641.05</v>
      </c>
      <c r="AT140" s="18">
        <f t="shared" ref="AT140:AT142" si="625">IF(AR140&lt;=0," ",IF(AQ140&lt;=0," ",IF(AR140/AQ140*100&gt;200,"СВ.200",AR140/AQ140)))</f>
        <v>0.25601542170401093</v>
      </c>
      <c r="AU140" s="18">
        <f t="shared" ref="AU140:AU142" si="626">IF(AS140=0," ",IF(AR140/AS140*100&gt;200,"св.200",AR140/AS140))</f>
        <v>0.4873297319458807</v>
      </c>
      <c r="AV140" s="23">
        <v>0</v>
      </c>
      <c r="AW140" s="23">
        <v>0</v>
      </c>
      <c r="AX140" s="23"/>
      <c r="AY140" s="18" t="str">
        <f t="shared" ref="AY140:AY142" si="627">IF(AW140&lt;=0," ",IF(AV140&lt;=0," ",IF(AW140/AV140*100&gt;200,"СВ.200",AW140/AV140)))</f>
        <v xml:space="preserve"> </v>
      </c>
      <c r="AZ140" s="18" t="str">
        <f t="shared" ref="AZ140:AZ142" si="628">IF(AX140=0," ",IF(AW140/AX140*100&gt;200,"св.200",AW140/AX140))</f>
        <v xml:space="preserve"> </v>
      </c>
      <c r="BA140" s="23">
        <v>297784.05</v>
      </c>
      <c r="BB140" s="23">
        <v>104198.9</v>
      </c>
      <c r="BC140" s="23">
        <v>120130</v>
      </c>
      <c r="BD140" s="18">
        <f t="shared" si="545"/>
        <v>0.34991430870793783</v>
      </c>
      <c r="BE140" s="18">
        <f t="shared" si="546"/>
        <v>0.86738450012486468</v>
      </c>
      <c r="BF140" s="23">
        <v>0</v>
      </c>
      <c r="BG140" s="23">
        <v>0</v>
      </c>
      <c r="BH140" s="23"/>
      <c r="BI140" s="18" t="str">
        <f t="shared" ref="BI140:BI142" si="629">IF(BG140&lt;=0," ",IF(BF140&lt;=0," ",IF(BG140/BF140*100&gt;200,"СВ.200",BG140/BF140)))</f>
        <v xml:space="preserve"> </v>
      </c>
      <c r="BJ140" s="18" t="str">
        <f t="shared" ref="BJ140:BJ142" si="630">IF(BH140=0," ",IF(BG140/BH140*100&gt;200,"св.200",BG140/BH140))</f>
        <v xml:space="preserve"> </v>
      </c>
      <c r="BK140" s="23">
        <v>0</v>
      </c>
      <c r="BL140" s="23">
        <v>0</v>
      </c>
      <c r="BM140" s="23"/>
      <c r="BN140" s="18" t="str">
        <f t="shared" ref="BN140:BN142" si="631">IF(BL140&lt;=0," ",IF(BK140&lt;=0," ",IF(BL140/BK140*100&gt;200,"СВ.200",BL140/BK140)))</f>
        <v xml:space="preserve"> </v>
      </c>
      <c r="BO140" s="18" t="str">
        <f t="shared" ref="BO140:BO142" si="632">IF(BM140=0," ",IF(BL140/BM140*100&gt;200,"св.200",BL140/BM140))</f>
        <v xml:space="preserve"> </v>
      </c>
      <c r="BP140" s="23">
        <v>0</v>
      </c>
      <c r="BQ140" s="23">
        <v>0</v>
      </c>
      <c r="BR140" s="23"/>
      <c r="BS140" s="18" t="str">
        <f t="shared" ref="BS140:BS142" si="633">IF(BQ140&lt;=0," ",IF(BP140&lt;=0," ",IF(BQ140/BP140*100&gt;200,"СВ.200",BQ140/BP140)))</f>
        <v xml:space="preserve"> </v>
      </c>
      <c r="BT140" s="18" t="str">
        <f t="shared" ref="BT140:BT142" si="634">IF(BR140=0," ",IF(BQ140/BR140*100&gt;200,"св.200",BQ140/BR140))</f>
        <v xml:space="preserve"> </v>
      </c>
      <c r="BU140" s="23">
        <v>50000</v>
      </c>
      <c r="BV140" s="23">
        <v>14419.46</v>
      </c>
      <c r="BW140" s="23">
        <v>73751.05</v>
      </c>
      <c r="BX140" s="18">
        <f t="shared" ref="BX140:BX141" si="635">IF(BV140&lt;=0," ",IF(BU140&lt;=0," ",IF(BV140/BU140*100&gt;200,"СВ.200",BV140/BU140)))</f>
        <v>0.28838919999999996</v>
      </c>
      <c r="BY140" s="18">
        <f>IF(BV140=0," ",IF(BV140/BW140*100&gt;200,"св.200",BV140/BW140))</f>
        <v>0.19551531808699671</v>
      </c>
      <c r="BZ140" s="23">
        <v>1000</v>
      </c>
      <c r="CA140" s="23">
        <v>-102130</v>
      </c>
      <c r="CB140" s="23"/>
      <c r="CC140" s="18" t="str">
        <f t="shared" ref="CC140:CC142" si="636">IF(CA140&lt;=0," ",IF(BZ140&lt;=0," ",IF(CA140/BZ140*100&gt;200,"СВ.200",CA140/BZ140)))</f>
        <v xml:space="preserve"> </v>
      </c>
      <c r="CD140" s="18" t="str">
        <f t="shared" ref="CD140:CD142" si="637">IF(CB140=0," ",IF(CA140/CB140*100&gt;200,"св.200",CA140/CB140))</f>
        <v xml:space="preserve"> </v>
      </c>
      <c r="CE140" s="17">
        <v>0</v>
      </c>
      <c r="CF140" s="17">
        <v>0</v>
      </c>
      <c r="CG140" s="17">
        <v>0</v>
      </c>
      <c r="CH140" s="24" t="str">
        <f t="shared" ref="CH140:CH142" si="638">IF(CF140&lt;=0," ",IF(CE140&lt;=0," ",IF(CF140/CE140*100&gt;200,"СВ.200",CF140/CE140)))</f>
        <v xml:space="preserve"> </v>
      </c>
      <c r="CI140" s="18" t="str">
        <f t="shared" ref="CI140:CI142" si="639">IF(CG140=0," ",IF(CF140/CG140*100&gt;200,"св.200",CF140/CG140))</f>
        <v xml:space="preserve"> </v>
      </c>
      <c r="CJ140" s="23">
        <v>0</v>
      </c>
      <c r="CK140" s="23">
        <v>0</v>
      </c>
      <c r="CL140" s="23"/>
      <c r="CM140" s="18" t="str">
        <f t="shared" ref="CM140:CM142" si="640">IF(CK140&lt;=0," ",IF(CJ140&lt;=0," ",IF(CK140/CJ140*100&gt;200,"СВ.200",CK140/CJ140)))</f>
        <v xml:space="preserve"> </v>
      </c>
      <c r="CN140" s="18" t="str">
        <f t="shared" ref="CN140:CN142" si="641">IF(CL140=0," ",IF(CK140/CL140*100&gt;200,"св.200",CK140/CL140))</f>
        <v xml:space="preserve"> </v>
      </c>
      <c r="CO140" s="23">
        <v>0</v>
      </c>
      <c r="CP140" s="23">
        <v>0</v>
      </c>
      <c r="CQ140" s="23"/>
      <c r="CR140" s="18" t="str">
        <f t="shared" ref="CR140:CR142" si="642">IF(CP140&lt;=0," ",IF(CO140&lt;=0," ",IF(CP140/CO140*100&gt;200,"СВ.200",CP140/CO140)))</f>
        <v xml:space="preserve"> </v>
      </c>
      <c r="CS140" s="18" t="str">
        <f t="shared" ref="CS140:CS142" si="643">IF(CQ140=0," ",IF(CP140/CQ140*100&gt;200,"св.200",CP140/CQ140))</f>
        <v xml:space="preserve"> </v>
      </c>
      <c r="CT140" s="23">
        <v>0</v>
      </c>
      <c r="CU140" s="23">
        <v>0</v>
      </c>
      <c r="CV140" s="23"/>
      <c r="CW140" s="18" t="str">
        <f t="shared" si="600"/>
        <v xml:space="preserve"> </v>
      </c>
      <c r="CX140" s="18" t="str">
        <f t="shared" si="601"/>
        <v xml:space="preserve"> </v>
      </c>
      <c r="CY140" s="23">
        <v>0</v>
      </c>
      <c r="CZ140" s="23">
        <v>0</v>
      </c>
      <c r="DA140" s="23"/>
      <c r="DB140" s="18" t="str">
        <f t="shared" ref="DB140:DB142" si="644">IF(CZ140&lt;=0," ",IF(CY140&lt;=0," ",IF(CZ140/CY140*100&gt;200,"СВ.200",CZ140/CY140)))</f>
        <v xml:space="preserve"> </v>
      </c>
      <c r="DC140" s="18" t="str">
        <f t="shared" ref="DC140:DC142" si="645">IF(DA140=0," ",IF(CZ140/DA140*100&gt;200,"св.200",CZ140/DA140))</f>
        <v xml:space="preserve"> </v>
      </c>
      <c r="DD140" s="23">
        <v>0</v>
      </c>
      <c r="DE140" s="23">
        <v>0</v>
      </c>
      <c r="DF140" s="23"/>
      <c r="DG140" s="18" t="str">
        <f t="shared" ref="DG140:DG142" si="646">IF(DE140&lt;=0," ",IF(DD140&lt;=0," ",IF(DE140/DD140*100&gt;200,"СВ.200",DE140/DD140)))</f>
        <v xml:space="preserve"> </v>
      </c>
      <c r="DH140" s="18" t="str">
        <f t="shared" ref="DH140:DH142" si="647">IF(DF140=0," ",IF(DE140/DF140*100&gt;200,"св.200",DE140/DF140))</f>
        <v xml:space="preserve"> </v>
      </c>
      <c r="DI140" s="23">
        <v>0</v>
      </c>
      <c r="DJ140" s="23"/>
      <c r="DK140" s="18" t="str">
        <f t="shared" si="552"/>
        <v xml:space="preserve"> </v>
      </c>
      <c r="DL140" s="23">
        <v>38909.199999999997</v>
      </c>
      <c r="DM140" s="23">
        <v>38909.199999999997</v>
      </c>
      <c r="DN140" s="23"/>
      <c r="DO140" s="18">
        <f t="shared" ref="DO140:DO142" si="648">IF(DM140&lt;=0," ",IF(DL140&lt;=0," ",IF(DM140/DL140*100&gt;200,"СВ.200",DM140/DL140)))</f>
        <v>1</v>
      </c>
      <c r="DP140" s="18" t="str">
        <f t="shared" ref="DP140:DP142" si="649">IF(DN140=0," ",IF(DM140/DN140*100&gt;200,"св.200",DM140/DN140))</f>
        <v xml:space="preserve"> </v>
      </c>
      <c r="DQ140" s="23">
        <v>58950</v>
      </c>
      <c r="DR140" s="23">
        <v>58950</v>
      </c>
      <c r="DS140" s="23">
        <v>40760</v>
      </c>
      <c r="DT140" s="18">
        <f t="shared" si="415"/>
        <v>1</v>
      </c>
      <c r="DU140" s="18">
        <f t="shared" si="608"/>
        <v>1.4462708537782138</v>
      </c>
    </row>
    <row r="141" spans="1:125" s="39" customFormat="1" ht="15.75" customHeight="1" outlineLevel="1" x14ac:dyDescent="0.25">
      <c r="A141" s="11">
        <v>115</v>
      </c>
      <c r="B141" s="5" t="s">
        <v>110</v>
      </c>
      <c r="C141" s="17">
        <v>563675.37</v>
      </c>
      <c r="D141" s="17">
        <v>184757.2</v>
      </c>
      <c r="E141" s="17">
        <v>144929.10999999999</v>
      </c>
      <c r="F141" s="18">
        <f t="shared" si="598"/>
        <v>0.32777234882553058</v>
      </c>
      <c r="G141" s="18">
        <f t="shared" si="610"/>
        <v>1.2748108368291231</v>
      </c>
      <c r="H141" s="10">
        <v>520275.4</v>
      </c>
      <c r="I141" s="14">
        <v>145416.16999999998</v>
      </c>
      <c r="J141" s="10">
        <v>129129.12999999999</v>
      </c>
      <c r="K141" s="18">
        <f t="shared" si="611"/>
        <v>0.27949845408796953</v>
      </c>
      <c r="L141" s="18">
        <f t="shared" si="612"/>
        <v>1.1261298670563333</v>
      </c>
      <c r="M141" s="23">
        <v>112000</v>
      </c>
      <c r="N141" s="23">
        <v>51813.120000000003</v>
      </c>
      <c r="O141" s="23">
        <v>53958.9</v>
      </c>
      <c r="P141" s="18">
        <f t="shared" si="613"/>
        <v>0.46261714285714289</v>
      </c>
      <c r="Q141" s="18">
        <f t="shared" si="614"/>
        <v>0.96023306627822291</v>
      </c>
      <c r="R141" s="23">
        <v>0</v>
      </c>
      <c r="S141" s="23">
        <v>0</v>
      </c>
      <c r="T141" s="23"/>
      <c r="U141" s="18" t="str">
        <f t="shared" si="615"/>
        <v xml:space="preserve"> </v>
      </c>
      <c r="V141" s="18" t="str">
        <f t="shared" si="616"/>
        <v xml:space="preserve"> </v>
      </c>
      <c r="W141" s="23">
        <v>3275.4</v>
      </c>
      <c r="X141" s="23">
        <v>3275.4</v>
      </c>
      <c r="Y141" s="23">
        <v>2181.9</v>
      </c>
      <c r="Z141" s="18">
        <f t="shared" si="617"/>
        <v>1</v>
      </c>
      <c r="AA141" s="18">
        <f t="shared" si="618"/>
        <v>1.5011687061735184</v>
      </c>
      <c r="AB141" s="23">
        <v>56000</v>
      </c>
      <c r="AC141" s="23">
        <v>1464.88</v>
      </c>
      <c r="AD141" s="23">
        <v>6084.52</v>
      </c>
      <c r="AE141" s="18">
        <f t="shared" si="619"/>
        <v>2.615857142857143E-2</v>
      </c>
      <c r="AF141" s="18">
        <f t="shared" si="620"/>
        <v>0.24075522802127367</v>
      </c>
      <c r="AG141" s="23">
        <v>349000</v>
      </c>
      <c r="AH141" s="23">
        <v>88862.77</v>
      </c>
      <c r="AI141" s="23">
        <v>66903.81</v>
      </c>
      <c r="AJ141" s="18">
        <f t="shared" si="621"/>
        <v>0.25462111747851002</v>
      </c>
      <c r="AK141" s="18">
        <f t="shared" si="622"/>
        <v>1.3282168833135215</v>
      </c>
      <c r="AL141" s="23">
        <v>0</v>
      </c>
      <c r="AM141" s="23">
        <v>0</v>
      </c>
      <c r="AN141" s="23"/>
      <c r="AO141" s="18" t="str">
        <f t="shared" si="623"/>
        <v xml:space="preserve"> </v>
      </c>
      <c r="AP141" s="18" t="str">
        <f t="shared" si="624"/>
        <v xml:space="preserve"> </v>
      </c>
      <c r="AQ141" s="6">
        <v>43399.97</v>
      </c>
      <c r="AR141" s="6">
        <v>39341.03</v>
      </c>
      <c r="AS141" s="6">
        <v>15799.98</v>
      </c>
      <c r="AT141" s="18">
        <f t="shared" si="625"/>
        <v>0.90647597221841392</v>
      </c>
      <c r="AU141" s="18" t="str">
        <f t="shared" si="626"/>
        <v>св.200</v>
      </c>
      <c r="AV141" s="23">
        <v>0</v>
      </c>
      <c r="AW141" s="23">
        <v>0</v>
      </c>
      <c r="AX141" s="23"/>
      <c r="AY141" s="18" t="str">
        <f t="shared" si="627"/>
        <v xml:space="preserve"> </v>
      </c>
      <c r="AZ141" s="18" t="str">
        <f t="shared" si="628"/>
        <v xml:space="preserve"> </v>
      </c>
      <c r="BA141" s="23">
        <v>0</v>
      </c>
      <c r="BB141" s="23">
        <v>0</v>
      </c>
      <c r="BC141" s="23"/>
      <c r="BD141" s="18" t="str">
        <f t="shared" si="545"/>
        <v xml:space="preserve"> </v>
      </c>
      <c r="BE141" s="18" t="str">
        <f t="shared" si="546"/>
        <v xml:space="preserve"> </v>
      </c>
      <c r="BF141" s="23">
        <v>0</v>
      </c>
      <c r="BG141" s="23">
        <v>0</v>
      </c>
      <c r="BH141" s="23"/>
      <c r="BI141" s="18" t="str">
        <f t="shared" si="629"/>
        <v xml:space="preserve"> </v>
      </c>
      <c r="BJ141" s="18" t="str">
        <f>IF(BG141=0," ",IF(BG141/BH141*100&gt;200,"св.200",BG141/BH141))</f>
        <v xml:space="preserve"> </v>
      </c>
      <c r="BK141" s="23">
        <v>0</v>
      </c>
      <c r="BL141" s="23">
        <v>0</v>
      </c>
      <c r="BM141" s="23"/>
      <c r="BN141" s="18" t="str">
        <f t="shared" si="631"/>
        <v xml:space="preserve"> </v>
      </c>
      <c r="BO141" s="18" t="str">
        <f t="shared" si="632"/>
        <v xml:space="preserve"> </v>
      </c>
      <c r="BP141" s="23">
        <v>0</v>
      </c>
      <c r="BQ141" s="23">
        <v>0</v>
      </c>
      <c r="BR141" s="23"/>
      <c r="BS141" s="18" t="str">
        <f t="shared" si="633"/>
        <v xml:space="preserve"> </v>
      </c>
      <c r="BT141" s="18" t="str">
        <f t="shared" si="634"/>
        <v xml:space="preserve"> </v>
      </c>
      <c r="BU141" s="23">
        <v>20000</v>
      </c>
      <c r="BV141" s="23">
        <v>15941.06</v>
      </c>
      <c r="BW141" s="23">
        <v>2600</v>
      </c>
      <c r="BX141" s="18">
        <f t="shared" si="635"/>
        <v>0.79705300000000001</v>
      </c>
      <c r="BY141" s="18" t="str">
        <f t="shared" ref="BY141" si="650">IF(BW141=0," ",IF(BV141/BW141*100&gt;200,"св.200",BV141/BW141))</f>
        <v>св.200</v>
      </c>
      <c r="BZ141" s="23">
        <v>0</v>
      </c>
      <c r="CA141" s="23">
        <v>0</v>
      </c>
      <c r="CB141" s="23"/>
      <c r="CC141" s="18" t="str">
        <f t="shared" si="636"/>
        <v xml:space="preserve"> </v>
      </c>
      <c r="CD141" s="18" t="str">
        <f t="shared" si="637"/>
        <v xml:space="preserve"> </v>
      </c>
      <c r="CE141" s="17">
        <v>0</v>
      </c>
      <c r="CF141" s="17">
        <v>0</v>
      </c>
      <c r="CG141" s="17">
        <v>0</v>
      </c>
      <c r="CH141" s="24" t="str">
        <f t="shared" si="638"/>
        <v xml:space="preserve"> </v>
      </c>
      <c r="CI141" s="18" t="str">
        <f t="shared" si="639"/>
        <v xml:space="preserve"> </v>
      </c>
      <c r="CJ141" s="23">
        <v>0</v>
      </c>
      <c r="CK141" s="23">
        <v>0</v>
      </c>
      <c r="CL141" s="23"/>
      <c r="CM141" s="18" t="str">
        <f t="shared" si="640"/>
        <v xml:space="preserve"> </v>
      </c>
      <c r="CN141" s="18" t="str">
        <f t="shared" si="641"/>
        <v xml:space="preserve"> </v>
      </c>
      <c r="CO141" s="23">
        <v>0</v>
      </c>
      <c r="CP141" s="23">
        <v>0</v>
      </c>
      <c r="CQ141" s="23"/>
      <c r="CR141" s="18" t="str">
        <f t="shared" si="642"/>
        <v xml:space="preserve"> </v>
      </c>
      <c r="CS141" s="18" t="str">
        <f t="shared" si="643"/>
        <v xml:space="preserve"> </v>
      </c>
      <c r="CT141" s="23">
        <v>0</v>
      </c>
      <c r="CU141" s="23">
        <v>0</v>
      </c>
      <c r="CV141" s="23"/>
      <c r="CW141" s="18" t="str">
        <f t="shared" si="600"/>
        <v xml:space="preserve"> </v>
      </c>
      <c r="CX141" s="18" t="str">
        <f t="shared" si="601"/>
        <v xml:space="preserve"> </v>
      </c>
      <c r="CY141" s="23">
        <v>0</v>
      </c>
      <c r="CZ141" s="23">
        <v>0</v>
      </c>
      <c r="DA141" s="23"/>
      <c r="DB141" s="18" t="str">
        <f t="shared" si="644"/>
        <v xml:space="preserve"> </v>
      </c>
      <c r="DC141" s="18" t="str">
        <f t="shared" si="645"/>
        <v xml:space="preserve"> </v>
      </c>
      <c r="DD141" s="23">
        <v>0</v>
      </c>
      <c r="DE141" s="23">
        <v>0</v>
      </c>
      <c r="DF141" s="23"/>
      <c r="DG141" s="18" t="str">
        <f t="shared" si="646"/>
        <v xml:space="preserve"> </v>
      </c>
      <c r="DH141" s="18" t="str">
        <f t="shared" si="647"/>
        <v xml:space="preserve"> </v>
      </c>
      <c r="DI141" s="23">
        <v>0</v>
      </c>
      <c r="DJ141" s="23"/>
      <c r="DK141" s="18" t="str">
        <f t="shared" si="552"/>
        <v xml:space="preserve"> </v>
      </c>
      <c r="DL141" s="23"/>
      <c r="DM141" s="23">
        <v>0</v>
      </c>
      <c r="DN141" s="23"/>
      <c r="DO141" s="18" t="str">
        <f t="shared" si="648"/>
        <v xml:space="preserve"> </v>
      </c>
      <c r="DP141" s="18" t="str">
        <f t="shared" si="649"/>
        <v xml:space="preserve"> </v>
      </c>
      <c r="DQ141" s="23">
        <v>23399.97</v>
      </c>
      <c r="DR141" s="23">
        <v>23399.97</v>
      </c>
      <c r="DS141" s="23">
        <v>13199.98</v>
      </c>
      <c r="DT141" s="18">
        <f t="shared" si="415"/>
        <v>1</v>
      </c>
      <c r="DU141" s="18">
        <f t="shared" si="608"/>
        <v>1.7727276859510395</v>
      </c>
    </row>
    <row r="142" spans="1:125" s="39" customFormat="1" ht="15.75" customHeight="1" outlineLevel="1" x14ac:dyDescent="0.25">
      <c r="A142" s="11">
        <v>116</v>
      </c>
      <c r="B142" s="5" t="s">
        <v>2</v>
      </c>
      <c r="C142" s="17">
        <v>2473376.3199999998</v>
      </c>
      <c r="D142" s="17">
        <v>454268.09</v>
      </c>
      <c r="E142" s="17">
        <v>665725.41999999993</v>
      </c>
      <c r="F142" s="18">
        <f t="shared" si="598"/>
        <v>0.18366315159029259</v>
      </c>
      <c r="G142" s="18">
        <f t="shared" si="610"/>
        <v>0.68236554644405811</v>
      </c>
      <c r="H142" s="10">
        <v>2340450</v>
      </c>
      <c r="I142" s="14">
        <v>445860.92</v>
      </c>
      <c r="J142" s="10">
        <v>610100.41999999993</v>
      </c>
      <c r="K142" s="18">
        <f t="shared" si="611"/>
        <v>0.19050221965861266</v>
      </c>
      <c r="L142" s="18">
        <f t="shared" si="612"/>
        <v>0.73079923465714058</v>
      </c>
      <c r="M142" s="23">
        <v>1278350</v>
      </c>
      <c r="N142" s="23">
        <v>308384.36</v>
      </c>
      <c r="O142" s="23">
        <v>482474.12</v>
      </c>
      <c r="P142" s="18">
        <f t="shared" si="613"/>
        <v>0.24123624985332653</v>
      </c>
      <c r="Q142" s="18">
        <f t="shared" si="614"/>
        <v>0.63917285345792219</v>
      </c>
      <c r="R142" s="23">
        <v>0</v>
      </c>
      <c r="S142" s="23">
        <v>0</v>
      </c>
      <c r="T142" s="23"/>
      <c r="U142" s="18" t="str">
        <f t="shared" si="615"/>
        <v xml:space="preserve"> </v>
      </c>
      <c r="V142" s="18" t="str">
        <f t="shared" si="616"/>
        <v xml:space="preserve"> </v>
      </c>
      <c r="W142" s="23">
        <v>100</v>
      </c>
      <c r="X142" s="23">
        <v>12720.3</v>
      </c>
      <c r="Y142" s="23">
        <v>43.5</v>
      </c>
      <c r="Z142" s="18" t="str">
        <f t="shared" si="617"/>
        <v>СВ.200</v>
      </c>
      <c r="AA142" s="18" t="str">
        <f>IF(X142=0," ",IF(X142/Y142*100&gt;200,"св.200",X142/Y142))</f>
        <v>св.200</v>
      </c>
      <c r="AB142" s="23">
        <v>159000</v>
      </c>
      <c r="AC142" s="23">
        <v>2040.67</v>
      </c>
      <c r="AD142" s="23">
        <v>13527.23</v>
      </c>
      <c r="AE142" s="18">
        <f t="shared" si="619"/>
        <v>1.2834402515723271E-2</v>
      </c>
      <c r="AF142" s="18">
        <f t="shared" si="620"/>
        <v>0.15085645767832737</v>
      </c>
      <c r="AG142" s="23">
        <v>903000</v>
      </c>
      <c r="AH142" s="23">
        <v>122715.59</v>
      </c>
      <c r="AI142" s="23">
        <v>114055.57</v>
      </c>
      <c r="AJ142" s="18">
        <f t="shared" si="621"/>
        <v>0.13589766334440753</v>
      </c>
      <c r="AK142" s="18">
        <f t="shared" si="622"/>
        <v>1.0759280761123722</v>
      </c>
      <c r="AL142" s="23">
        <v>0</v>
      </c>
      <c r="AM142" s="23">
        <v>0</v>
      </c>
      <c r="AN142" s="23"/>
      <c r="AO142" s="18" t="str">
        <f t="shared" si="623"/>
        <v xml:space="preserve"> </v>
      </c>
      <c r="AP142" s="18" t="str">
        <f t="shared" si="624"/>
        <v xml:space="preserve"> </v>
      </c>
      <c r="AQ142" s="6">
        <v>132926.32</v>
      </c>
      <c r="AR142" s="6">
        <v>8407.17</v>
      </c>
      <c r="AS142" s="6">
        <v>55625</v>
      </c>
      <c r="AT142" s="18">
        <f t="shared" si="625"/>
        <v>6.3246842310838061E-2</v>
      </c>
      <c r="AU142" s="18">
        <f t="shared" si="626"/>
        <v>0.15114013483146069</v>
      </c>
      <c r="AV142" s="23">
        <v>0</v>
      </c>
      <c r="AW142" s="23">
        <v>0</v>
      </c>
      <c r="AX142" s="23"/>
      <c r="AY142" s="18" t="str">
        <f t="shared" si="627"/>
        <v xml:space="preserve"> </v>
      </c>
      <c r="AZ142" s="18" t="str">
        <f t="shared" si="628"/>
        <v xml:space="preserve"> </v>
      </c>
      <c r="BA142" s="23">
        <v>102846.32</v>
      </c>
      <c r="BB142" s="23">
        <v>3367.17</v>
      </c>
      <c r="BC142" s="23">
        <v>51425</v>
      </c>
      <c r="BD142" s="18">
        <f t="shared" ref="BD142" si="651">IF(BB142&lt;=0," ",IF(BA142&lt;=0," ",IF(BB142/BA142*100&gt;200,"СВ.200",BB142/BA142)))</f>
        <v>3.2739819956610988E-2</v>
      </c>
      <c r="BE142" s="18">
        <f t="shared" ref="BE142" si="652">IF(BC142=0," ",IF(BB142/BC142*100&gt;200,"св.200",BB142/BC142))</f>
        <v>6.5477297034516282E-2</v>
      </c>
      <c r="BF142" s="23">
        <v>10080</v>
      </c>
      <c r="BG142" s="23">
        <v>5040</v>
      </c>
      <c r="BH142" s="23">
        <v>4200</v>
      </c>
      <c r="BI142" s="18">
        <f t="shared" si="629"/>
        <v>0.5</v>
      </c>
      <c r="BJ142" s="18">
        <f t="shared" si="630"/>
        <v>1.2</v>
      </c>
      <c r="BK142" s="23">
        <v>0</v>
      </c>
      <c r="BL142" s="23">
        <v>0</v>
      </c>
      <c r="BM142" s="23"/>
      <c r="BN142" s="18" t="str">
        <f t="shared" si="631"/>
        <v xml:space="preserve"> </v>
      </c>
      <c r="BO142" s="18" t="str">
        <f t="shared" si="632"/>
        <v xml:space="preserve"> </v>
      </c>
      <c r="BP142" s="23">
        <v>0</v>
      </c>
      <c r="BQ142" s="23">
        <v>0</v>
      </c>
      <c r="BR142" s="23"/>
      <c r="BS142" s="18" t="str">
        <f t="shared" si="633"/>
        <v xml:space="preserve"> </v>
      </c>
      <c r="BT142" s="18" t="str">
        <f t="shared" si="634"/>
        <v xml:space="preserve"> </v>
      </c>
      <c r="BU142" s="23">
        <v>20000</v>
      </c>
      <c r="BV142" s="23">
        <v>0</v>
      </c>
      <c r="BW142" s="23"/>
      <c r="BX142" s="18" t="str">
        <f t="shared" ref="BX142" si="653">IF(BV142&lt;=0," ",IF(BU142&lt;=0," ",IF(BV142/BU142*100&gt;200,"СВ.200",BV142/BU142)))</f>
        <v xml:space="preserve"> </v>
      </c>
      <c r="BY142" s="18" t="str">
        <f t="shared" ref="BY142" si="654">IF(BW142=0," ",IF(BV142/BW142*100&gt;200,"св.200",BV142/BW142))</f>
        <v xml:space="preserve"> </v>
      </c>
      <c r="BZ142" s="23">
        <v>0</v>
      </c>
      <c r="CA142" s="23">
        <v>0</v>
      </c>
      <c r="CB142" s="23"/>
      <c r="CC142" s="18" t="str">
        <f t="shared" si="636"/>
        <v xml:space="preserve"> </v>
      </c>
      <c r="CD142" s="18" t="str">
        <f t="shared" si="637"/>
        <v xml:space="preserve"> </v>
      </c>
      <c r="CE142" s="17">
        <v>0</v>
      </c>
      <c r="CF142" s="17">
        <v>0</v>
      </c>
      <c r="CG142" s="17">
        <v>0</v>
      </c>
      <c r="CH142" s="24" t="str">
        <f t="shared" si="638"/>
        <v xml:space="preserve"> </v>
      </c>
      <c r="CI142" s="18" t="str">
        <f t="shared" si="639"/>
        <v xml:space="preserve"> </v>
      </c>
      <c r="CJ142" s="23">
        <v>0</v>
      </c>
      <c r="CK142" s="23">
        <v>0</v>
      </c>
      <c r="CL142" s="23"/>
      <c r="CM142" s="18" t="str">
        <f t="shared" si="640"/>
        <v xml:space="preserve"> </v>
      </c>
      <c r="CN142" s="18" t="str">
        <f t="shared" si="641"/>
        <v xml:space="preserve"> </v>
      </c>
      <c r="CO142" s="23">
        <v>0</v>
      </c>
      <c r="CP142" s="23">
        <v>0</v>
      </c>
      <c r="CQ142" s="23"/>
      <c r="CR142" s="18" t="str">
        <f t="shared" si="642"/>
        <v xml:space="preserve"> </v>
      </c>
      <c r="CS142" s="18" t="str">
        <f t="shared" si="643"/>
        <v xml:space="preserve"> </v>
      </c>
      <c r="CT142" s="23">
        <v>0</v>
      </c>
      <c r="CU142" s="23">
        <v>0</v>
      </c>
      <c r="CV142" s="23"/>
      <c r="CW142" s="18" t="str">
        <f t="shared" si="600"/>
        <v xml:space="preserve"> </v>
      </c>
      <c r="CX142" s="18" t="str">
        <f t="shared" si="601"/>
        <v xml:space="preserve"> </v>
      </c>
      <c r="CY142" s="23">
        <v>0</v>
      </c>
      <c r="CZ142" s="23">
        <v>0</v>
      </c>
      <c r="DA142" s="23"/>
      <c r="DB142" s="18" t="str">
        <f t="shared" si="644"/>
        <v xml:space="preserve"> </v>
      </c>
      <c r="DC142" s="18" t="str">
        <f t="shared" si="645"/>
        <v xml:space="preserve"> </v>
      </c>
      <c r="DD142" s="23">
        <v>0</v>
      </c>
      <c r="DE142" s="23">
        <v>0</v>
      </c>
      <c r="DF142" s="23"/>
      <c r="DG142" s="18" t="str">
        <f t="shared" si="646"/>
        <v xml:space="preserve"> </v>
      </c>
      <c r="DH142" s="18" t="str">
        <f t="shared" si="647"/>
        <v xml:space="preserve"> </v>
      </c>
      <c r="DI142" s="23">
        <v>0</v>
      </c>
      <c r="DJ142" s="23"/>
      <c r="DK142" s="18" t="str">
        <f t="shared" si="552"/>
        <v xml:space="preserve"> </v>
      </c>
      <c r="DL142" s="23"/>
      <c r="DM142" s="23">
        <v>0</v>
      </c>
      <c r="DN142" s="23"/>
      <c r="DO142" s="18" t="str">
        <f t="shared" si="648"/>
        <v xml:space="preserve"> </v>
      </c>
      <c r="DP142" s="18" t="str">
        <f t="shared" si="649"/>
        <v xml:space="preserve"> </v>
      </c>
      <c r="DQ142" s="23">
        <v>0</v>
      </c>
      <c r="DR142" s="23">
        <v>0</v>
      </c>
      <c r="DS142" s="23"/>
      <c r="DT142" s="18" t="str">
        <f t="shared" si="415"/>
        <v xml:space="preserve"> </v>
      </c>
      <c r="DU142" s="18" t="str">
        <f t="shared" si="608"/>
        <v xml:space="preserve"> </v>
      </c>
    </row>
    <row r="143" spans="1:125" s="41" customFormat="1" ht="32.1" customHeight="1" x14ac:dyDescent="0.25">
      <c r="A143" s="40"/>
      <c r="B143" s="27" t="s">
        <v>142</v>
      </c>
      <c r="C143" s="22">
        <f>C138+C131+C122+C115+C108+C101+C96+C90+C84+C80+C75+C69+C63+C56+C48+C42+C30+C24+C18+C11+C6</f>
        <v>1437314579.48</v>
      </c>
      <c r="D143" s="22">
        <f>D138+D131+D122+D115+D108+D101+D96+D90+D84+D80+D75+D69+D63+D56+D48+D42+D30+D24+D18+D11+D6</f>
        <v>610160110.19999993</v>
      </c>
      <c r="E143" s="22">
        <f>E138+E131+E122+E115+E108+E101+E96+E90+E84+E80+E75+E69+E63+E56+E48+E42+E30+E24+E18+E11+E6</f>
        <v>589090678.31000006</v>
      </c>
      <c r="F143" s="16">
        <f t="shared" si="598"/>
        <v>0.42451396438262468</v>
      </c>
      <c r="G143" s="16">
        <f t="shared" si="522"/>
        <v>1.0357660249359988</v>
      </c>
      <c r="H143" s="29">
        <f>H138+H131+H122+H115+H101+H96+H90+H84+H80+H75+H69+H63+H56+H48+H42+H30+H24+H18+H11+H6+H108</f>
        <v>1283565152.5899997</v>
      </c>
      <c r="I143" s="29">
        <f>I138+I131+I122+I115+I101+I96+I90+I84+I80+I75+I69+I63+I56+I48+I42+I30+I24+I18+I11+I6+I108</f>
        <v>542802636.12</v>
      </c>
      <c r="J143" s="29">
        <f>J138+J131+J122+J115+J101+J96+J90+J84+J80+J75+J69+J63+J56+J48+J42+J30+J24+J18+J11+J6+J108</f>
        <v>525270344.98000008</v>
      </c>
      <c r="K143" s="16">
        <f t="shared" si="509"/>
        <v>0.42288670351070501</v>
      </c>
      <c r="L143" s="16">
        <f t="shared" si="523"/>
        <v>1.0333776526841001</v>
      </c>
      <c r="M143" s="29">
        <f>M6+M11+M18+M24+M30+M42+M48+M56+M63+M69+M75+M80+M84+M90+M96+M101+M108+M115+M122+M131+M138</f>
        <v>970078931.90999985</v>
      </c>
      <c r="N143" s="29">
        <f>N6+N11+N18+N24+N30+N42+N48+N56+N63+N69+N75+N80+N84+N90+N96+N101+N108+N115+N122+N131+N138</f>
        <v>454478538.01000011</v>
      </c>
      <c r="O143" s="29">
        <f>O6+O11+O18+O24+O30+O42+O48+O56+O63+O69+O75+O80+O84+O90+O96+O101+O108+O115+O122+O131+O138</f>
        <v>424548704.42999995</v>
      </c>
      <c r="P143" s="16">
        <f t="shared" si="510"/>
        <v>0.46849645225793324</v>
      </c>
      <c r="Q143" s="16">
        <f t="shared" si="524"/>
        <v>1.0704979976801108</v>
      </c>
      <c r="R143" s="29">
        <f>R6+R11+R18+R24+R30+R42+R48+R56+R63+R69+R75+R80+R84+R90+R96+R101+R108+R115+R122+R131+R138</f>
        <v>42171233.799999997</v>
      </c>
      <c r="S143" s="29">
        <f>S6+S11+S18+S24+S30+S42+S48+S56+S63+S69+S75+S80+S84+S90+S96+S101+S108+S115+S122+S131+S138</f>
        <v>22862357.250000004</v>
      </c>
      <c r="T143" s="29">
        <f>T6+T11+T18+T24+T30+T42+T48+T56+T63+T69+T75+T80+T84+T90+T96+T101+T108+T115+T122+T131+T138</f>
        <v>21668337.59</v>
      </c>
      <c r="U143" s="16">
        <f t="shared" si="511"/>
        <v>0.54213157145048962</v>
      </c>
      <c r="V143" s="16">
        <f t="shared" si="544"/>
        <v>1.0551043500702633</v>
      </c>
      <c r="W143" s="29">
        <f>W6+W11+W18+W24+W30+W42+W48+W56+W63+W69+W75+W80+W84+W90+W96+W101+W108+W115+W122+W131+W138</f>
        <v>3426425.5</v>
      </c>
      <c r="X143" s="29">
        <f>X6+X11+X18+X24+X30+X42+X48+X56+X63+X69+X75+X80+X84+X90+X96+X101+X108+X115+X122+X131+X138</f>
        <v>2604536.3899999997</v>
      </c>
      <c r="Y143" s="29">
        <f>Y6+Y11+Y18+Y24+Y30+Y42+Y48+Y56+Y63+Y69+Y75+Y80+Y84+Y90+Y96+Y101+Y108+Y115+Y122+Y131+Y138</f>
        <v>3972698.9999999991</v>
      </c>
      <c r="Z143" s="16">
        <f t="shared" si="525"/>
        <v>0.76013221066677206</v>
      </c>
      <c r="AA143" s="16">
        <f t="shared" si="541"/>
        <v>0.65560879140352701</v>
      </c>
      <c r="AB143" s="29">
        <f>AB6+AB11+AB18+AB24+AB30+AB42+AB48+AB56+AB63+AB69+AB75+AB80+AB84+AB90+AB96+AB101+AB108+AB115+AB122+AB131+AB138</f>
        <v>52400525.489999995</v>
      </c>
      <c r="AC143" s="29">
        <f>AC6+AC11+AC18+AC24+AC30+AC42+AC48+AC56+AC63+AC69+AC75+AC80+AC84+AC90+AC96+AC101+AC108+AC115+AC122+AC131+AC138</f>
        <v>4614538.1899999995</v>
      </c>
      <c r="AD143" s="29">
        <f>AD6+AD11+AD18+AD24+AD30+AD42+AD48+AD56+AD63+AD69+AD75+AD80+AD84+AD90+AD96+AD101+AD108+AD115+AD122+AD131+AD138</f>
        <v>6574055.5599999996</v>
      </c>
      <c r="AE143" s="16">
        <f t="shared" si="514"/>
        <v>8.8062822783726249E-2</v>
      </c>
      <c r="AF143" s="16">
        <f t="shared" si="526"/>
        <v>0.70193172964300288</v>
      </c>
      <c r="AG143" s="29">
        <f>AG6+AG11+AG18+AG24+AG30+AG42+AG48+AG56+AG63+AG69+AG75+AG80+AG84+AG90+AG96+AG101+AG108+AG115+AG122+AG131+AG138</f>
        <v>215274335.89000002</v>
      </c>
      <c r="AH143" s="29">
        <f>AH6+AH11+AH18+AH24+AH30+AH42+AH48+AH56+AH63+AH69+AH75+AH80+AH84+AH90+AH96+AH101+AH108+AH115+AH122+AH131+AH138</f>
        <v>58391029.189999998</v>
      </c>
      <c r="AI143" s="29">
        <f>AI6+AI11+AI18+AI24+AI30+AI42+AI48+AI56+AI63+AI69+AI75+AI80+AI84+AI90+AI96+AI101+AI108+AI115+AI122+AI131+AI138</f>
        <v>68440093.400000006</v>
      </c>
      <c r="AJ143" s="16">
        <f t="shared" si="527"/>
        <v>0.27124008511556347</v>
      </c>
      <c r="AK143" s="16">
        <f t="shared" si="528"/>
        <v>0.85316992261731761</v>
      </c>
      <c r="AL143" s="29">
        <f>AL6+AL11+AL18+AL24+AL30+AL42+AL48+AL56+AL63+AL69+AL75+AL80+AL84+AL90+AL96+AL101+AL108+AL115+AL122+AL131+AL138</f>
        <v>213700</v>
      </c>
      <c r="AM143" s="29">
        <f>AM6+AM11+AM18+AM24+AM30+AM42+AM48+AM56+AM63+AM69+AM75+AM80+AM84+AM90+AM96+AM101+AM108+AM115+AM122+AM131+AM138</f>
        <v>56422.1</v>
      </c>
      <c r="AN143" s="29">
        <f>AN6+AN11+AN18+AN24+AN30+AN42+AN48+AN56+AN63+AN69+AN75+AN80+AN84+AN90+AN96+AN101+AN108+AN115+AN122+AN131+AN138</f>
        <v>66455</v>
      </c>
      <c r="AO143" s="16">
        <f t="shared" si="490"/>
        <v>0.2640248011230697</v>
      </c>
      <c r="AP143" s="16">
        <f t="shared" si="529"/>
        <v>0.84902716123692723</v>
      </c>
      <c r="AQ143" s="8">
        <f>AQ6+AQ11+AQ18+AQ24+AQ30+AQ42+AQ48+AQ56+AQ63+AQ69+AQ75+AQ80+AQ84+AQ90+AQ96+AQ101+AQ108+AQ115+AQ122+AQ131+AQ138</f>
        <v>153749426.88999999</v>
      </c>
      <c r="AR143" s="8">
        <f>AR6+AR11+AR18+AR24+AR30+AR42+AR48+AR56+AR63+AR69+AR75+AR80+AR84+AR90+AR96+AR101+AR108+AR115+AR122+AR131+AR138</f>
        <v>67357474.079999998</v>
      </c>
      <c r="AS143" s="8">
        <f>AS6+AS11+AS18+AS24+AS30+AS42+AS48+AS56+AS63+AS69+AS75+AS80+AS84+AS90+AS96+AS101+AS108+AS115+AS122+AS131+AS138</f>
        <v>63820333.330000006</v>
      </c>
      <c r="AT143" s="16">
        <f t="shared" si="517"/>
        <v>0.43809902542395102</v>
      </c>
      <c r="AU143" s="16">
        <f t="shared" si="530"/>
        <v>1.0554234139096432</v>
      </c>
      <c r="AV143" s="29">
        <f>AV6+AV11+AV18+AV24+AV30+AV42+AV48+AV56+AV63+AV69+AV75+AV80+AV84+AV90+AV96+AV101+AV108+AV115+AV122+AV131+AV138</f>
        <v>17158100</v>
      </c>
      <c r="AW143" s="29">
        <f>AW6+AW11+AW18+AW24+AW30+AW42+AW48+AW56+AW63+AW69+AW75+AW80+AW84+AW90+AW96+AW101+AW108+AW115+AW122+AW131+AW138</f>
        <v>9211970.7599999979</v>
      </c>
      <c r="AX143" s="29">
        <f>AX6+AX11+AX18+AX24+AX30+AX42+AX48+AX56+AX63+AX69+AX75+AX80+AX84+AX90+AX96+AX101+AX108+AX115+AX122+AX131+AX138</f>
        <v>8430720.8200000003</v>
      </c>
      <c r="AY143" s="16">
        <f t="shared" si="518"/>
        <v>0.53688757846148449</v>
      </c>
      <c r="AZ143" s="16">
        <f t="shared" si="531"/>
        <v>1.0926670395900973</v>
      </c>
      <c r="BA143" s="29">
        <f>BA6+BA11+BA18+BA24+BA30+BA42+BA48+BA56+BA63+BA69+BA75+BA80+BA84+BA90+BA96+BA101+BA108+BA115+BA122+BA131+BA138</f>
        <v>24645667.32</v>
      </c>
      <c r="BB143" s="29">
        <f>BB6+BB11+BB18+BB24+BB30+BB42+BB48+BB56+BB63+BB69+BB75+BB80+BB84+BB90+BB96+BB101+BB108+BB115+BB122+BB131+BB138</f>
        <v>16804204.529999994</v>
      </c>
      <c r="BC143" s="29">
        <f>BC6+BC11+BC18+BC24+BC30+BC42+BC48+BC56+BC63+BC69+BC75+BC80+BC84+BC90+BC96+BC101+BC108+BC115+BC122+BC131+BC138</f>
        <v>3091448.620000001</v>
      </c>
      <c r="BD143" s="16">
        <f t="shared" si="545"/>
        <v>0.68183199553145613</v>
      </c>
      <c r="BE143" s="16" t="str">
        <f t="shared" si="546"/>
        <v>св.200</v>
      </c>
      <c r="BF143" s="29">
        <f>BF6+BF11+BF18+BF24+BF30+BF42+BF48+BF56+BF63+BF69+BF75+BF80+BF84+BF90+BF96+BF101+BF108+BF115+BF122+BF131+BF138</f>
        <v>5918850.2400000002</v>
      </c>
      <c r="BG143" s="29">
        <f>BG6+BG11+BG18+BG24+BG30+BG42+BG48+BG56+BG63+BG69+BG75+BG80+BG84+BG90+BG96+BG101+BG108+BG115+BG122+BG131+BG138</f>
        <v>3367553.2100000009</v>
      </c>
      <c r="BH143" s="29">
        <f>BH6+BH11+BH18+BH24+BH30+BH42+BH48+BH56+BH63+BH69+BH75+BH80+BH84+BH90+BH96+BH101+BH108+BH115+BH122+BH131+BH138</f>
        <v>3659585.4099999997</v>
      </c>
      <c r="BI143" s="16">
        <f t="shared" si="547"/>
        <v>0.56895394771806229</v>
      </c>
      <c r="BJ143" s="16">
        <f t="shared" si="548"/>
        <v>0.9202007420835141</v>
      </c>
      <c r="BK143" s="29">
        <f>BK6+BK11+BK18+BK24+BK30+BK42+BK48+BK56+BK63+BK69+BK75+BK80+BK84+BK90+BK96+BK101+BK108+BK115+BK122+BK131+BK138</f>
        <v>1359369.68</v>
      </c>
      <c r="BL143" s="29">
        <f>BL6+BL11+BL18+BL24+BL30+BL42+BL48+BL56+BL63+BL69+BL75+BL80+BL84+BL90+BL96+BL101+BL108+BL115+BL122+BL131+BL138</f>
        <v>629249.59</v>
      </c>
      <c r="BM143" s="29">
        <f>BM6+BM11+BM18+BM24+BM30+BM42+BM48+BM56+BM63+BM69+BM75+BM80+BM84+BM90+BM96+BM101+BM108+BM115+BM122+BM131+BM138</f>
        <v>647742.67000000004</v>
      </c>
      <c r="BN143" s="16">
        <f t="shared" si="483"/>
        <v>0.46289806169577064</v>
      </c>
      <c r="BO143" s="16">
        <f t="shared" si="532"/>
        <v>0.97144995866954376</v>
      </c>
      <c r="BP143" s="29">
        <f>BP6+BP11+BP18+BP24+BP30+BP42+BP48+BP56+BP63+BP69+BP75+BP80+BP84+BP90+BP96+BP101+BP108+BP115+BP122+BP131+BP138</f>
        <v>14248649.91</v>
      </c>
      <c r="BQ143" s="29">
        <f>BQ6+BQ11+BQ18+BQ24+BQ30+BQ42+BQ48+BQ56+BQ63+BQ69+BQ75+BQ80+BQ84+BQ90+BQ96+BQ101+BQ108+BQ115+BQ122+BQ131+BQ138</f>
        <v>7667332.6400000006</v>
      </c>
      <c r="BR143" s="29">
        <f>BR6+BR11+BR18+BR24+BR30+BR42+BR48+BR56+BR63+BR69+BR75+BR80+BR84+BR90+BR96+BR101+BR108+BR115+BR122+BR131+BR138</f>
        <v>6606264.2399999993</v>
      </c>
      <c r="BS143" s="16">
        <f t="shared" si="549"/>
        <v>0.53810941306227944</v>
      </c>
      <c r="BT143" s="16">
        <f t="shared" si="550"/>
        <v>1.1606154948473575</v>
      </c>
      <c r="BU143" s="29">
        <f>BU6+BU11+BU18+BU24+BU30+BU42+BU48+BU56+BU63+BU69+BU75+BU80+BU84+BU90+BU96+BU101+BU108+BU115+BU122+BU131+BU138</f>
        <v>16277505.600000001</v>
      </c>
      <c r="BV143" s="29">
        <f>BV6+BV11+BV18+BV24+BV30+BV42+BV48+BV56+BV63+BV69+BV75+BV80+BV84+BV90+BV96+BV101+BV108+BV115+BV122+BV131+BV138</f>
        <v>10897484.789999999</v>
      </c>
      <c r="BW143" s="29">
        <f>BW6+BW11+BW18+BW24+BW30+BW42+BW48+BW56+BW63+BW69+BW75+BW80+BW84+BW90+BW96+BW101+BW108+BW115+BW122+BW131+BW138</f>
        <v>5696339.8699999992</v>
      </c>
      <c r="BX143" s="16">
        <f t="shared" si="493"/>
        <v>0.66948124963323608</v>
      </c>
      <c r="BY143" s="16">
        <f t="shared" si="551"/>
        <v>1.9130678714224965</v>
      </c>
      <c r="BZ143" s="29">
        <f>BZ6+BZ11+BZ18+BZ24+BZ30+BZ42+BZ48+BZ56+BZ63+BZ69+BZ75+BZ80+BZ84+BZ90+BZ96+BZ101+BZ108+BZ115+BZ122+BZ131+BZ138</f>
        <v>42399976.600000001</v>
      </c>
      <c r="CA143" s="29">
        <f>CA6+CA11+CA18+CA24+CA30+CA42+CA48+CA56+CA63+CA69+CA75+CA80+CA84+CA90+CA96+CA101+CA108+CA115+CA122+CA131+CA138</f>
        <v>3470281.98</v>
      </c>
      <c r="CB143" s="29">
        <f>CB6+CB11+CB18+CB24+CB30+CB42+CB48+CB56+CB63+CB69+CB75+CB80+CB84+CB90+CB96+CB101+CB108+CB115+CB122+CB131+CB138</f>
        <v>2218265.5</v>
      </c>
      <c r="CC143" s="16">
        <f t="shared" si="607"/>
        <v>8.184631828310962E-2</v>
      </c>
      <c r="CD143" s="16">
        <f t="shared" si="533"/>
        <v>1.5644123663285572</v>
      </c>
      <c r="CE143" s="22">
        <f>CE138+CE131+CE122+CE115+CE108+CE101+CE96+CE90+CE84+CE80+CE75+CE69+CE63+CE56+CE48+CE42+CE30+CE24+CE18+CE11+CE6</f>
        <v>22312001.77</v>
      </c>
      <c r="CF143" s="22">
        <f>CF138+CF131+CF122+CF115+CF108+CF101+CF96+CF90+CF84+CF80+CF75+CF69+CF63+CF56+CF48+CF42+CF30+CF24+CF18+CF11+CF6</f>
        <v>9952941.7100000009</v>
      </c>
      <c r="CG143" s="22">
        <f>CG138+CG131+CG122+CG115+CG108+CG101+CG96+CG90+CG84+CG80+CG75+CG69+CG63+CG56+CG48+CG42+CG30+CG24+CG18+CG11+CG6</f>
        <v>12029124.750000002</v>
      </c>
      <c r="CH143" s="16">
        <f t="shared" si="534"/>
        <v>0.44608017750260337</v>
      </c>
      <c r="CI143" s="16">
        <f t="shared" si="535"/>
        <v>0.82740364879830508</v>
      </c>
      <c r="CJ143" s="29">
        <f>CJ6+CJ11+CJ18+CJ24+CJ30+CJ42+CJ48+CJ56+CJ63+CJ69+CJ75+CJ80+CJ84+CJ90+CJ96+CJ101+CJ108+CJ115+CJ122+CJ131+CJ138</f>
        <v>12913313.68</v>
      </c>
      <c r="CK143" s="29">
        <f>CK6+CK11+CK18+CK24+CK30+CK42+CK48+CK56+CK63+CK69+CK75+CK80+CK84+CK90+CK96+CK101+CK108+CK115+CK122+CK131+CK138</f>
        <v>3039794.62</v>
      </c>
      <c r="CL143" s="29">
        <f>CL6+CL11+CL18+CL24+CL30+CL42+CL48+CL56+CL63+CL69+CL75+CL80+CL84+CL90+CL96+CL101+CL108+CL115+CL122+CL131+CL138</f>
        <v>4490478.1000000006</v>
      </c>
      <c r="CM143" s="16">
        <f t="shared" si="536"/>
        <v>0.23540004489382158</v>
      </c>
      <c r="CN143" s="16">
        <f t="shared" si="537"/>
        <v>0.67694231044128683</v>
      </c>
      <c r="CO143" s="29">
        <f>CO6+CO11+CO18+CO24+CO30+CO42+CO48+CO56+CO63+CO69+CO75+CO80+CO84+CO90+CO96+CO101+CO108+CO115+CO122+CO131+CO138</f>
        <v>9398688.0899999999</v>
      </c>
      <c r="CP143" s="29">
        <f>CP6+CP11+CP18+CP24+CP30+CP42+CP48+CP56+CP63+CP69+CP75+CP80+CP84+CP90+CP96+CP101+CP108+CP115+CP122+CP131+CP138</f>
        <v>6913147.0899999999</v>
      </c>
      <c r="CQ143" s="29">
        <f>CQ6+CQ11+CQ18+CQ24+CQ30+CQ42+CQ48+CQ56+CQ63+CQ69+CQ75+CQ80+CQ84+CQ90+CQ96+CQ101+CQ108+CQ115+CQ122+CQ131+CQ138</f>
        <v>7538646.6499999994</v>
      </c>
      <c r="CR143" s="16">
        <f t="shared" si="538"/>
        <v>0.73554383588443994</v>
      </c>
      <c r="CS143" s="16">
        <f t="shared" si="539"/>
        <v>0.91702760600936251</v>
      </c>
      <c r="CT143" s="29">
        <f>CT6+CT11+CT18+CT24+CT30+CT42+CT48+CT56+CT63+CT69+CT75+CT80+CT84+CT90+CT96+CT101+CT108+CT115+CT122+CT131+CT138</f>
        <v>285000</v>
      </c>
      <c r="CU143" s="29">
        <f>CU6+CU11+CU18+CU24+CU30+CU42+CU48+CU56+CU63+CU69+CU75+CU80+CU84+CU90+CU96+CU101+CU108+CU115+CU122+CU131+CU138</f>
        <v>141284.78</v>
      </c>
      <c r="CV143" s="29">
        <f>CV6+CV11+CV18+CV24+CV30+CV42+CV48+CV56+CV63+CV69+CV75+CV80+CV84+CV90+CV96+CV101+CV108+CV115+CV122+CV131+CV138</f>
        <v>100236.94</v>
      </c>
      <c r="CW143" s="16">
        <f t="shared" si="600"/>
        <v>0.49573607017543858</v>
      </c>
      <c r="CX143" s="16">
        <f t="shared" si="601"/>
        <v>1.4095081114806576</v>
      </c>
      <c r="CY143" s="29">
        <f>CY6+CY11+CY18+CY24+CY30+CY42+CY48+CY56+CY63+CY69+CY75+CY80+CY84+CY90+CY96+CY101+CY108+CY115+CY122+CY131+CY138</f>
        <v>588300</v>
      </c>
      <c r="CZ143" s="29">
        <f>CZ6+CZ11+CZ18+CZ24+CZ30+CZ42+CZ48+CZ56+CZ63+CZ69+CZ75+CZ80+CZ84+CZ90+CZ96+CZ101+CZ108+CZ115+CZ122+CZ131+CZ138</f>
        <v>425927.4</v>
      </c>
      <c r="DA143" s="29">
        <f>DA6+DA11+DA18+DA24+DA30+DA42+DA48+DA56+DA63+DA69+DA75+DA80+DA84+DA90+DA96+DA101+DA108+DA115+DA122+DA131+DA138</f>
        <v>209538.85</v>
      </c>
      <c r="DB143" s="16">
        <f t="shared" si="519"/>
        <v>0.72399694033656303</v>
      </c>
      <c r="DC143" s="16" t="str">
        <f t="shared" si="540"/>
        <v>св.200</v>
      </c>
      <c r="DD143" s="29">
        <f>DD6+DD11+DD18+DD24+DD30+DD42+DD48+DD56+DD63+DD69+DD75+DD80+DD84+DD90+DD96+DD101+DD108+DD115+DD122+DD131+DD138</f>
        <v>541552.02</v>
      </c>
      <c r="DE143" s="29">
        <f>DE6+DE11+DE18+DE24+DE30+DE42+DE48+DE56+DE63+DE69+DE75+DE80+DE84+DE90+DE96+DE101+DE108+DE115+DE122+DE131+DE138</f>
        <v>450741.21999999991</v>
      </c>
      <c r="DF143" s="29">
        <f>DF6+DF11+DF18+DF24+DF30+DF42+DF48+DF56+DF63+DF69+DF75+DF80+DF84+DF90+DF96+DF101+DF108+DF115+DF122+DF131+DF138</f>
        <v>19108845.16</v>
      </c>
      <c r="DG143" s="16">
        <f t="shared" si="520"/>
        <v>0.83231380062066784</v>
      </c>
      <c r="DH143" s="16">
        <f>IF(DE143&lt;=0," ",IF(DE143/DF143*100&gt;200,"св.200",DE143/DF143))</f>
        <v>2.3588093169728732E-2</v>
      </c>
      <c r="DI143" s="29">
        <f>DI6+DI11+DI18+DI24+DI30+DI42+DI48+DI56+DI63+DI69+DI75+DI80+DI84+DI90+DI96+DI101+DI108+DI115+DI122+DI131+DI138</f>
        <v>-118990.53000000001</v>
      </c>
      <c r="DJ143" s="29">
        <f>DJ6+DJ11+DJ18+DJ24+DJ30+DJ42+DJ48+DJ56+DJ63+DJ69+DJ75+DJ80+DJ84+DJ90+DJ96+DJ101+DJ108+DJ115+DJ122+DJ131+DJ138</f>
        <v>393907.24000000005</v>
      </c>
      <c r="DK143" s="16">
        <f t="shared" si="543"/>
        <v>-0.30207753987969349</v>
      </c>
      <c r="DL143" s="29">
        <f>DL6+DL11+DL18+DL24+DL30+DL42+DL48+DL56+DL63+DL69+DL75+DL80+DL84+DL90+DL96+DL101+DL108+DL115+DL122+DL131+DL138</f>
        <v>1144211.07</v>
      </c>
      <c r="DM143" s="29">
        <f>DM6+DM11+DM18+DM24+DM30+DM42+DM48+DM56+DM63+DM69+DM75+DM80+DM84+DM90+DM96+DM101+DM108+DM115+DM122+DM131+DM138</f>
        <v>1898257.68</v>
      </c>
      <c r="DN143" s="29">
        <f>DN6+DN11+DN18+DN24+DN30+DN42+DN48+DN56+DN63+DN69+DN75+DN80+DN84+DN90+DN96+DN101+DN108+DN115+DN122+DN131+DN138</f>
        <v>664748.78999999992</v>
      </c>
      <c r="DO143" s="16">
        <f t="shared" si="521"/>
        <v>1.6590100635890543</v>
      </c>
      <c r="DP143" s="16" t="str">
        <f t="shared" si="553"/>
        <v>св.200</v>
      </c>
      <c r="DQ143" s="29">
        <f>DQ6+DQ11+DQ18+DQ24+DQ30+DQ42+DQ48+DQ56+DQ63+DQ69+DQ75+DQ80+DQ84+DQ90+DQ96+DQ101+DQ108+DQ115+DQ122+DQ131+DQ138</f>
        <v>6868107.6799999988</v>
      </c>
      <c r="DR143" s="29">
        <f>DR6+DR11+DR18+DR24+DR30+DR42+DR48+DR56+DR63+DR69+DR75+DR80+DR84+DR90+DR96+DR101+DR108+DR115+DR122+DR131+DR138</f>
        <v>2555282.29</v>
      </c>
      <c r="DS143" s="29">
        <f>DS6+DS11+DS18+DS24+DS30+DS42+DS48+DS56+DS63+DS69+DS75+DS80+DS84+DS90+DS96+DS101+DS108+DS115+DS122+DS131+DS138</f>
        <v>962687.0199999999</v>
      </c>
      <c r="DT143" s="16">
        <f t="shared" si="415"/>
        <v>0.37205041170816361</v>
      </c>
      <c r="DU143" s="16" t="str">
        <f t="shared" si="608"/>
        <v>св.200</v>
      </c>
    </row>
    <row r="144" spans="1:125" s="49" customFormat="1" ht="15.75" x14ac:dyDescent="0.25">
      <c r="A144" s="46"/>
      <c r="B144" s="47"/>
      <c r="C144" s="47"/>
      <c r="D144" s="47"/>
      <c r="E144" s="47"/>
      <c r="F144" s="25"/>
      <c r="G144" s="25"/>
      <c r="H144" s="47"/>
      <c r="I144" s="47"/>
      <c r="J144" s="47"/>
      <c r="K144" s="25"/>
      <c r="L144" s="25"/>
      <c r="M144" s="47"/>
      <c r="N144" s="47"/>
      <c r="O144" s="47"/>
      <c r="P144" s="25"/>
      <c r="Q144" s="25"/>
      <c r="R144" s="47"/>
      <c r="S144" s="47"/>
      <c r="T144" s="47"/>
      <c r="U144" s="25"/>
      <c r="V144" s="25"/>
      <c r="W144" s="47"/>
      <c r="X144" s="47"/>
      <c r="Y144" s="47"/>
      <c r="Z144" s="25"/>
      <c r="AA144" s="25"/>
      <c r="AB144" s="47"/>
      <c r="AC144" s="47"/>
      <c r="AD144" s="47"/>
      <c r="AE144" s="25"/>
      <c r="AF144" s="25"/>
      <c r="AG144" s="47"/>
      <c r="AH144" s="47"/>
      <c r="AI144" s="47"/>
      <c r="AJ144" s="25"/>
      <c r="AK144" s="25"/>
      <c r="AL144" s="47"/>
      <c r="AM144" s="47"/>
      <c r="AN144" s="47"/>
      <c r="AO144" s="25"/>
      <c r="AP144" s="25"/>
      <c r="AQ144" s="47"/>
      <c r="AR144" s="47"/>
      <c r="AS144" s="47"/>
      <c r="AT144" s="25"/>
      <c r="AU144" s="25"/>
      <c r="AV144" s="47"/>
      <c r="AW144" s="47"/>
      <c r="AX144" s="47"/>
      <c r="AY144" s="25"/>
      <c r="AZ144" s="25"/>
      <c r="BA144" s="47"/>
      <c r="BB144" s="47"/>
      <c r="BC144" s="47"/>
      <c r="BD144" s="25"/>
      <c r="BE144" s="25"/>
      <c r="BF144" s="47"/>
      <c r="BG144" s="47"/>
      <c r="BH144" s="47"/>
      <c r="BI144" s="25"/>
      <c r="BJ144" s="25"/>
      <c r="BK144" s="47"/>
      <c r="BL144" s="47"/>
      <c r="BM144" s="47"/>
      <c r="BN144" s="25"/>
      <c r="BO144" s="25"/>
      <c r="BP144" s="47"/>
      <c r="BQ144" s="47"/>
      <c r="BR144" s="47"/>
      <c r="BS144" s="25"/>
      <c r="BT144" s="25"/>
      <c r="BU144" s="47"/>
      <c r="BV144" s="47"/>
      <c r="BW144" s="47"/>
      <c r="BX144" s="25"/>
      <c r="BY144" s="25"/>
      <c r="BZ144" s="47"/>
      <c r="CA144" s="47"/>
      <c r="CB144" s="47"/>
      <c r="CC144" s="25"/>
      <c r="CD144" s="25"/>
      <c r="CE144" s="47"/>
      <c r="CF144" s="47"/>
      <c r="CG144" s="47"/>
      <c r="CH144" s="25"/>
      <c r="CI144" s="25"/>
      <c r="CJ144" s="47"/>
      <c r="CK144" s="47"/>
      <c r="CL144" s="47"/>
      <c r="CM144" s="25"/>
      <c r="CN144" s="25"/>
      <c r="CO144" s="47"/>
      <c r="CP144" s="47"/>
      <c r="CQ144" s="47"/>
      <c r="CR144" s="25"/>
      <c r="CS144" s="25"/>
      <c r="CT144" s="47"/>
      <c r="CU144" s="47"/>
      <c r="CV144" s="47"/>
      <c r="CW144" s="48" t="str">
        <f t="shared" si="600"/>
        <v xml:space="preserve"> </v>
      </c>
      <c r="CX144" s="48" t="str">
        <f t="shared" si="601"/>
        <v xml:space="preserve"> </v>
      </c>
      <c r="CY144" s="47"/>
      <c r="CZ144" s="47"/>
      <c r="DA144" s="47"/>
      <c r="DB144" s="25"/>
      <c r="DC144" s="25"/>
      <c r="DD144" s="47"/>
      <c r="DE144" s="47"/>
      <c r="DF144" s="47"/>
      <c r="DG144" s="25"/>
      <c r="DH144" s="25"/>
      <c r="DI144" s="47"/>
      <c r="DJ144" s="47"/>
      <c r="DK144" s="25"/>
      <c r="DL144" s="47"/>
      <c r="DM144" s="47"/>
      <c r="DN144" s="47"/>
      <c r="DO144" s="25"/>
      <c r="DP144" s="25"/>
      <c r="DQ144" s="47"/>
      <c r="DR144" s="47"/>
      <c r="DS144" s="47"/>
      <c r="DT144" s="25"/>
      <c r="DU144" s="25"/>
    </row>
    <row r="145" spans="1:125" s="37" customFormat="1" ht="15.75" x14ac:dyDescent="0.25">
      <c r="A145" s="50"/>
      <c r="B145" s="42" t="s">
        <v>143</v>
      </c>
      <c r="C145" s="51">
        <f>C7+C12+C13+C14+C19+C20+C25+C43+C49+C57+C64+C70+C76+C81+C85+C86+C91+C97+C102+C109+C116+C123+C132+C139</f>
        <v>1157252746.6400001</v>
      </c>
      <c r="D145" s="51">
        <f>D7+D12+D13+D14+D19+D20+D25+D43+D49+D57+D64+D70+D76+D81+D85+D86+D91+D97+D102+D109+D116+D123+D132+D139</f>
        <v>503595137.23000002</v>
      </c>
      <c r="E145" s="51">
        <f>E7+E12+E13+E14+E19+E20+E25+E43+E49+E57+E64+E70+E76+E81+E85+E86+E91+E97+E102+E109+E116+E123+E132+E139</f>
        <v>495404424.16999996</v>
      </c>
      <c r="F145" s="52">
        <f>IF(D145&lt;=0," ",IF(D145/C145*100&gt;200,"СВ.200",D145/C145))</f>
        <v>0.43516434823088751</v>
      </c>
      <c r="G145" s="52">
        <f t="shared" si="522"/>
        <v>1.0165333869872535</v>
      </c>
      <c r="H145" s="51">
        <f>H7+H12+H13+H14+H19+H20+H25+H43+H49+H57+H64+H70+H76+H81+H85+H86+H91+H97+H102+H109+H116+H123+H132+H139</f>
        <v>1058242513.5199999</v>
      </c>
      <c r="I145" s="51">
        <f>I7+I12+I13+I14+I19+I20+I25+I43+I49+I57+I64+I70+I76+I81+I85+I86+I91+I97+I102+I109+I116+I123+I132+I139</f>
        <v>472387326.31999993</v>
      </c>
      <c r="J145" s="51">
        <f>J7+J12+J13+J14+J19+J20+J25+J43+J49+J57+J64+J70+J76+J81+J85+J86+J91+J97+J102+J109+J116+J123+J132+J139</f>
        <v>445956680.33999997</v>
      </c>
      <c r="K145" s="52">
        <f t="shared" ref="K145" si="655">IF(I145&lt;=0," ",IF(I145/H145*100&gt;200,"СВ.200",I145/H145))</f>
        <v>0.44638853597812128</v>
      </c>
      <c r="L145" s="52">
        <f t="shared" ref="L145" si="656">IF(J145=0," ",IF(I145/J145*100&gt;200,"св.200",I145/J145))</f>
        <v>1.0592672946615556</v>
      </c>
      <c r="M145" s="51">
        <f>M7+M12+M13+M14+M19+M20+M25+M43+M49+M57+M64+M70+M76+M81+M85+M86+M91+M97+M102+M109+M116+M123+M132+M139</f>
        <v>904137073.7299999</v>
      </c>
      <c r="N145" s="51">
        <f>N7+N12+N13+N14+N19+N20+N25+N43+N49+N57+N64+N70+N76+N81+N85+N86+N91+N97+N102+N109+N116+N123+N132+N139</f>
        <v>423187810.32999998</v>
      </c>
      <c r="O145" s="51">
        <f>O7+O12+O13+O14+O19+O20+O25+O43+O49+O57+O64+O70+O76+O81+O85+O86+O91+O97+O102+O109+O116+O123+O132+O139</f>
        <v>393848032.31999999</v>
      </c>
      <c r="P145" s="52">
        <f t="shared" ref="P145" si="657">IF(N145&lt;=0," ",IF(M145&lt;=0," ",IF(N145/M145*100&gt;200,"СВ.200",N145/M145)))</f>
        <v>0.46805713715968633</v>
      </c>
      <c r="Q145" s="52">
        <f t="shared" ref="Q145" si="658">IF(O145=0," ",IF(N145/O145*100&gt;200,"св.200",N145/O145))</f>
        <v>1.0744951747941234</v>
      </c>
      <c r="R145" s="51">
        <f>R7+R12+R13+R14+R19+R20+R25+R43+R49+R57+R64+R70+R76+R81+R85+R86+R91+R97+R102+R109+R116+R123+R132+R139</f>
        <v>42171233.799999997</v>
      </c>
      <c r="S145" s="51">
        <f>S7+S12+S13+S14+S19+S20+S25+S43+S49+S57+S64+S70+S76+S81+S85+S86+S91+S97+S102+S109+S116+S123+S132+S139</f>
        <v>22862357.250000004</v>
      </c>
      <c r="T145" s="51">
        <f>T7+T12+T13+T14+T19+T20+T25+T43+T49+T57+T64+T70+T76+T81+T85+T86+T91+T97+T102+T109+T116+T123+T132+T139</f>
        <v>21668337.59</v>
      </c>
      <c r="U145" s="52">
        <f t="shared" ref="U145" si="659">IF(S145&lt;=0," ",IF(R145&lt;=0," ",IF(S145/R145*100&gt;200,"СВ.200",S145/R145)))</f>
        <v>0.54213157145048962</v>
      </c>
      <c r="V145" s="52">
        <f t="shared" ref="V145" si="660">IF(T145=0," ",IF(S145/T145*100&gt;200,"св.200",S145/T145))</f>
        <v>1.0551043500702633</v>
      </c>
      <c r="W145" s="51">
        <f>W7+W12+W13+W14+W19+W20+W25+W43+W49+W57+W64+W70+W76+W81+W85+W86+W91+W97+W102+W109+W116+W123+W132+W139</f>
        <v>1078796.5</v>
      </c>
      <c r="X145" s="51">
        <f>X7+X12+X13+X14+X19+X20+X25+X43+X49+X57+X64+X70+X76+X81+X85+X86+X91+X97+X102+X109+X116+X123+X132+X139</f>
        <v>410431.00999999995</v>
      </c>
      <c r="Y145" s="51">
        <f>Y7+Y12+Y13+Y14+Y19+Y20+Y25+Y43+Y49+Y57+Y64+Y70+Y76+Y81+Y85+Y86+Y91+Y97+Y102+Y109+Y116+Y123+Y132+Y139</f>
        <v>967293.05999999994</v>
      </c>
      <c r="Z145" s="52">
        <f t="shared" ref="Z145" si="661">IF(X145&lt;=0," ",IF(W145&lt;=0," ",IF(X145/W145*100&gt;200,"СВ.200",X145/W145)))</f>
        <v>0.3804526711015469</v>
      </c>
      <c r="AA145" s="52">
        <f t="shared" ref="AA145" si="662">IF(Y145=0," ",IF(X145/Y145*100&gt;200,"св.200",X145/Y145))</f>
        <v>0.42430885423699821</v>
      </c>
      <c r="AB145" s="51">
        <f>AB7+AB12+AB13+AB14+AB19+AB20+AB25+AB43+AB49+AB57+AB64+AB70+AB76+AB81+AB85+AB86+AB91+AB97+AB102+AB109+AB116+AB123+AB132+AB139</f>
        <v>33276300</v>
      </c>
      <c r="AC145" s="51">
        <f>AC7+AC12+AC13+AC14+AC19+AC20+AC25+AC43+AC49+AC57+AC64+AC70+AC76+AC81+AC85+AC86+AC91+AC97+AC102+AC109+AC116+AC123+AC132+AC139</f>
        <v>2656801.2200000002</v>
      </c>
      <c r="AD145" s="51">
        <f>AD7+AD12+AD13+AD14+AD19+AD20+AD25+AD43+AD49+AD57+AD64+AD70+AD76+AD81+AD85+AD86+AD91+AD97+AD102+AD109+AD116+AD123+AD132+AD139</f>
        <v>3498646.22</v>
      </c>
      <c r="AE145" s="52">
        <f t="shared" ref="AE145" si="663">IF(AC145&lt;=0," ",IF(AB145&lt;=0," ",IF(AC145/AB145*100&gt;200,"СВ.200",AC145/AB145)))</f>
        <v>7.9840643941784403E-2</v>
      </c>
      <c r="AF145" s="52">
        <f t="shared" ref="AF145" si="664">IF(AD145=0," ",IF(AC145/AD145*100&gt;200,"св.200",AC145/AD145))</f>
        <v>0.75937978661929417</v>
      </c>
      <c r="AG145" s="51">
        <f>AG7+AG12+AG13+AG14+AG19+AG20+AG25+AG43+AG49+AG57+AG64+AG70+AG76+AG81+AG85+AG86+AG91+AG97+AG102+AG109+AG116+AG123+AG132+AG139</f>
        <v>77568509.489999995</v>
      </c>
      <c r="AH145" s="51">
        <f>AH7+AH12+AH13+AH14+AH19+AH20+AH25+AH43+AH49+AH57+AH64+AH70+AH76+AH81+AH85+AH86+AH91+AH97+AH102+AH109+AH116+AH123+AH132+AH139</f>
        <v>23473002.430000003</v>
      </c>
      <c r="AI145" s="51">
        <f>AI7+AI12+AI13+AI14+AI19+AI20+AI25+AI43+AI49+AI57+AI64+AI70+AI76+AI81+AI85+AI86+AI91+AI97+AI102+AI109+AI116+AI123+AI132+AI139</f>
        <v>25973346.149999999</v>
      </c>
      <c r="AJ145" s="52">
        <f t="shared" ref="AJ145" si="665">IF(AH145&lt;=0," ",IF(AG145&lt;=0," ",IF(AH145/AG145*100&gt;200,"СВ.200",AH145/AG145)))</f>
        <v>0.30260994550921599</v>
      </c>
      <c r="AK145" s="52">
        <f t="shared" ref="AK145" si="666">IF(AI145=0," ",IF(AH145/AI145*100&gt;200,"св.200",AH145/AI145))</f>
        <v>0.90373424719479223</v>
      </c>
      <c r="AL145" s="51">
        <f>AL7+AL12+AL13+AL14+AL19+AL20+AL25+AL43+AL49+AL57+AL64+AL70+AL76+AL81+AL85+AL86+AL91+AL97+AL102+AL109+AL116+AL123+AL132+AL139</f>
        <v>10600</v>
      </c>
      <c r="AM145" s="51">
        <f>AM7+AM12+AM13+AM14+AM19+AM20+AM25+AM43+AM49+AM57+AM64+AM70+AM76+AM81+AM85+AM86+AM91+AM97+AM102+AM109+AM116+AM123+AM132+AM139</f>
        <v>2600</v>
      </c>
      <c r="AN145" s="51">
        <f>AN7+AN12+AN13+AN14+AN19+AN20+AN25+AN43+AN49+AN57+AN64+AN70+AN76+AN81+AN85+AN86+AN91+AN97+AN102+AN109+AN116+AN123+AN132+AN139</f>
        <v>1025</v>
      </c>
      <c r="AO145" s="52">
        <f t="shared" ref="AO145" si="667">IF(AM145&lt;=0," ",IF(AL145&lt;=0," ",IF(AM145/AL145*100&gt;200,"СВ.200",AM145/AL145)))</f>
        <v>0.24528301886792453</v>
      </c>
      <c r="AP145" s="52" t="str">
        <f t="shared" ref="AP145" si="668">IF(AN145=0," ",IF(AM145/AN145*100&gt;200,"св.200",AM145/AN145))</f>
        <v>св.200</v>
      </c>
      <c r="AQ145" s="51">
        <f>AQ7+AQ12+AQ13+AQ14+AQ19+AQ20+AQ25+AQ43+AQ49+AQ57+AQ64+AQ70+AQ76+AQ81+AQ85+AQ86+AQ91+AQ97+AQ102+AQ109+AQ116+AQ123+AQ132+AQ139</f>
        <v>99010233.119999975</v>
      </c>
      <c r="AR145" s="51">
        <f>AR7+AR12+AR13+AR14+AR19+AR20+AR25+AR43+AR49+AR57+AR64+AR70+AR76+AR81+AR85+AR86+AR91+AR97+AR102+AR109+AR116+AR123+AR132+AR139</f>
        <v>31207810.909999996</v>
      </c>
      <c r="AS145" s="51">
        <f>AS7+AS12+AS13+AS14+AS19+AS20+AS25+AS43+AS49+AS57+AS64+AS70+AS76+AS81+AS85+AS86+AS91+AS97+AS102+AS109+AS116+AS123+AS132+AS139</f>
        <v>49447743.829999998</v>
      </c>
      <c r="AT145" s="52">
        <f t="shared" ref="AT145" si="669">IF(AR145&lt;=0," ",IF(AQ145&lt;=0," ",IF(AR145/AQ145*100&gt;200,"СВ.200",AR145/AQ145)))</f>
        <v>0.31519783285608738</v>
      </c>
      <c r="AU145" s="52">
        <f t="shared" ref="AU145" si="670">IF(AS145=0," ",IF(AR145/AS145*100&gt;200,"св.200",AR145/AS145))</f>
        <v>0.63112709484363139</v>
      </c>
      <c r="AV145" s="51">
        <f>AV7+AV12+AV13+AV14+AV19+AV20+AV25+AV43+AV49+AV57+AV64+AV70+AV76+AV81+AV85+AV86+AV91+AV97+AV102+AV109+AV116+AV123+AV132+AV139</f>
        <v>16223600</v>
      </c>
      <c r="AW145" s="51">
        <f>AW7+AW12+AW13+AW14+AW19+AW20+AW25+AW43+AW49+AW57+AW64+AW70+AW76+AW81+AW85+AW86+AW91+AW97+AW102+AW109+AW116+AW123+AW132+AW139</f>
        <v>8792864.2399999984</v>
      </c>
      <c r="AX145" s="51">
        <f>AX7+AX12+AX13+AX14+AX19+AX20+AX25+AX43+AX49+AX57+AX64+AX70+AX76+AX81+AX85+AX86+AX91+AX97+AX102+AX109+AX116+AX123+AX132+AX139</f>
        <v>8255831.9800000014</v>
      </c>
      <c r="AY145" s="52">
        <f t="shared" ref="AY145" si="671">IF(AW145&lt;=0," ",IF(AV145&lt;=0," ",IF(AW145/AV145*100&gt;200,"СВ.200",AW145/AV145)))</f>
        <v>0.54197984664316168</v>
      </c>
      <c r="AZ145" s="52">
        <f t="shared" ref="AZ145" si="672">IF(AX145=0," ",IF(AW145/AX145*100&gt;200,"св.200",AW145/AX145))</f>
        <v>1.0650488359381554</v>
      </c>
      <c r="BA145" s="51">
        <f>BA7+BA12+BA13+BA14+BA19+BA20+BA25+BA43+BA49+BA57+BA64+BA70+BA76+BA81+BA85+BA86+BA91+BA97+BA102+BA109+BA116+BA123+BA132+BA139</f>
        <v>710853.04</v>
      </c>
      <c r="BB145" s="51">
        <f>BB7+BB12+BB13+BB14+BB19+BB20+BB25+BB43+BB49+BB57+BB64+BB70+BB76+BB81+BB85+BB86+BB91+BB97+BB102+BB109+BB116+BB123+BB132+BB139</f>
        <v>504059.23</v>
      </c>
      <c r="BC145" s="51">
        <f>BC7+BC12+BC13+BC14+BC19+BC20+BC25+BC43+BC49+BC57+BC64+BC70+BC76+BC81+BC85+BC86+BC91+BC97+BC102+BC109+BC116+BC123+BC132+BC139</f>
        <v>303674.45999999996</v>
      </c>
      <c r="BD145" s="52">
        <f t="shared" ref="BD145" si="673">IF(BB145&lt;=0," ",IF(BA145&lt;=0," ",IF(BB145/BA145*100&gt;200,"СВ.200",BB145/BA145)))</f>
        <v>0.70909063004077466</v>
      </c>
      <c r="BE145" s="52">
        <f t="shared" ref="BE145" si="674">IF(BC145=0," ",IF(BB145/BC145*100&gt;200,"св.200",BB145/BC145))</f>
        <v>1.6598670497347721</v>
      </c>
      <c r="BF145" s="51">
        <f>BF7+BF12+BF13+BF14+BF19+BF20+BF25+BF43+BF49+BF57+BF64+BF70+BF76+BF81+BF85+BF86+BF91+BF97+BF102+BF109+BF116+BF123+BF132+BF139</f>
        <v>2162452</v>
      </c>
      <c r="BG145" s="51">
        <f>BG7+BG12+BG13+BG14+BG19+BG20+BG25+BG43+BG49+BG57+BG64+BG70+BG76+BG81+BG85+BG86+BG91+BG97+BG102+BG109+BG116+BG123+BG132+BG139</f>
        <v>1431352.2699999998</v>
      </c>
      <c r="BH145" s="51">
        <f>BH7+BH12+BH13+BH14+BH19+BH20+BH25+BH43+BH49+BH57+BH64+BH70+BH76+BH81+BH85+BH86+BH91+BH97+BH102+BH109+BH116+BH123+BH132+BH139</f>
        <v>1638236.09</v>
      </c>
      <c r="BI145" s="52">
        <f t="shared" ref="BI145" si="675">IF(BG145&lt;=0," ",IF(BF145&lt;=0," ",IF(BG145/BF145*100&gt;200,"СВ.200",BG145/BF145)))</f>
        <v>0.66191169561220309</v>
      </c>
      <c r="BJ145" s="52">
        <f t="shared" ref="BJ145" si="676">IF(BH145=0," ",IF(BG145/BH145*100&gt;200,"св.200",BG145/BH145))</f>
        <v>0.87371550336191151</v>
      </c>
      <c r="BK145" s="51">
        <f>BK7+BK12+BK13+BK14+BK19+BK20+BK25+BK43+BK49+BK57+BK64+BK70+BK76+BK81+BK85+BK86+BK91+BK97+BK102+BK109+BK116+BK123+BK132+BK139</f>
        <v>950900</v>
      </c>
      <c r="BL145" s="51">
        <f>BL7+BL12+BL13+BL14+BL19+BL20+BL25+BL43+BL49+BL57+BL64+BL70+BL76+BL81+BL85+BL86+BL91+BL97+BL102+BL109+BL116+BL123+BL132+BL139</f>
        <v>434622.26</v>
      </c>
      <c r="BM145" s="51">
        <f>BM7+BM12+BM13+BM14+BM19+BM20+BM25+BM43+BM49+BM57+BM64+BM70+BM76+BM81+BM85+BM86+BM91+BM97+BM102+BM109+BM116+BM123+BM132+BM139</f>
        <v>469610.51</v>
      </c>
      <c r="BN145" s="52">
        <f t="shared" ref="BN145" si="677">IF(BL145&lt;=0," ",IF(BK145&lt;=0," ",IF(BL145/BK145*100&gt;200,"СВ.200",BL145/BK145)))</f>
        <v>0.45706410768745398</v>
      </c>
      <c r="BO145" s="52">
        <f t="shared" ref="BO145" si="678">IF(BM145=0," ",IF(BL145/BM145*100&gt;200,"св.200",BL145/BM145))</f>
        <v>0.925495172584617</v>
      </c>
      <c r="BP145" s="51">
        <f>BP7+BP12+BP13+BP14+BP19+BP20+BP25+BP43+BP49+BP57+BP64+BP70+BP76+BP81+BP85+BP86+BP91+BP97+BP102+BP109+BP116+BP123+BP132+BP139</f>
        <v>9322740.629999999</v>
      </c>
      <c r="BQ145" s="51">
        <f>BQ7+BQ12+BQ13+BQ14+BQ19+BQ20+BQ25+BQ43+BQ49+BQ57+BQ64+BQ70+BQ76+BQ81+BQ85+BQ86+BQ91+BQ97+BQ102+BQ109+BQ116+BQ123+BQ132+BQ139</f>
        <v>4818768.3600000003</v>
      </c>
      <c r="BR145" s="51">
        <f>BR7+BR12+BR13+BR14+BR19+BR20+BR25+BR43+BR49+BR57+BR64+BR70+BR76+BR81+BR85+BR86+BR91+BR97+BR102+BR109+BR116+BR123+BR132+BR139</f>
        <v>4275500.08</v>
      </c>
      <c r="BS145" s="52">
        <f t="shared" ref="BS145" si="679">IF(BQ145&lt;=0," ",IF(BP145&lt;=0," ",IF(BQ145/BP145*100&gt;200,"СВ.200",BQ145/BP145)))</f>
        <v>0.51688323758504062</v>
      </c>
      <c r="BT145" s="52">
        <f t="shared" ref="BT145" si="680">IF(BR145=0," ",IF(BQ145/BR145*100&gt;200,"св.200",BQ145/BR145))</f>
        <v>1.1270654355829179</v>
      </c>
      <c r="BU145" s="51">
        <f>BU7+BU12+BU13+BU14+BU19+BU20+BU25+BU43+BU49+BU57+BU64+BU70+BU76+BU81+BU85+BU86+BU91+BU97+BU102+BU109+BU116+BU123+BU132+BU139</f>
        <v>10932430.470000001</v>
      </c>
      <c r="BV145" s="51">
        <f>BV7+BV12+BV13+BV14+BV19+BV20+BV25+BV43+BV49+BV57+BV64+BV70+BV76+BV81+BV85+BV86+BV91+BV97+BV102+BV109+BV116+BV123+BV132+BV139</f>
        <v>7180372.9100000001</v>
      </c>
      <c r="BW145" s="51">
        <f>BW7+BW12+BW13+BW14+BW19+BW20+BW25+BW43+BW49+BW57+BW64+BW70+BW76+BW81+BW85+BW86+BW91+BW97+BW102+BW109+BW116+BW123+BW132+BW139</f>
        <v>4315605.07</v>
      </c>
      <c r="BX145" s="52">
        <f t="shared" ref="BX145" si="681">IF(BV145&lt;=0," ",IF(BU145&lt;=0," ",IF(BV145/BU145*100&gt;200,"СВ.200",BV145/BU145)))</f>
        <v>0.65679566220008168</v>
      </c>
      <c r="BY145" s="52">
        <f t="shared" ref="BY145" si="682">IF(BW145=0," ",IF(BV145/BW145*100&gt;200,"св.200",BV145/BW145))</f>
        <v>1.6638160335649064</v>
      </c>
      <c r="BZ145" s="51">
        <f>BZ7+BZ12+BZ13+BZ14+BZ19+BZ20+BZ25+BZ43+BZ49+BZ57+BZ64+BZ70+BZ76+BZ81+BZ85+BZ86+BZ91+BZ97+BZ102+BZ109+BZ116+BZ123+BZ132+BZ139</f>
        <v>40931978.68</v>
      </c>
      <c r="CA145" s="51">
        <f>CA7+CA12+CA13+CA14+CA19+CA20+CA25+CA43+CA49+CA57+CA64+CA70+CA76+CA81+CA85+CA86+CA91+CA97+CA102+CA109+CA116+CA123+CA132+CA139</f>
        <v>1819726.98</v>
      </c>
      <c r="CB145" s="51">
        <f>CB7+CB12+CB13+CB14+CB19+CB20+CB25+CB43+CB49+CB57+CB64+CB70+CB76+CB81+CB85+CB86+CB91+CB97+CB102+CB109+CB116+CB123+CB132+CB139</f>
        <v>383762.5</v>
      </c>
      <c r="CC145" s="52">
        <f t="shared" ref="CC145" si="683">IF(CA145&lt;=0," ",IF(BZ145&lt;=0," ",IF(CA145/BZ145*100&gt;200,"СВ.200",CA145/BZ145)))</f>
        <v>4.4457342124267912E-2</v>
      </c>
      <c r="CD145" s="52" t="str">
        <f t="shared" ref="CD145" si="684">IF(CB145=0," ",IF(CA145/CB145*100&gt;200,"св.200",CA145/CB145))</f>
        <v>св.200</v>
      </c>
      <c r="CE145" s="51">
        <f>CE7+CE12+CE13+CE14+CE19+CE20+CE25+CE43+CE49+CE57+CE64+CE70+CE76+CE81+CE85+CE86+CE91+CE97+CE102+CE109+CE116+CE123+CE132+CE139</f>
        <v>13214057.300000001</v>
      </c>
      <c r="CF145" s="51">
        <f>CF7+CF12+CF13+CF14+CF19+CF20+CF25+CF43+CF49+CF57+CF64+CF70+CF76+CF81+CF85+CF86+CF91+CF97+CF102+CF109+CF116+CF123+CF132+CF139</f>
        <v>3354000.84</v>
      </c>
      <c r="CG145" s="51">
        <f>CG7+CG12+CG13+CG14+CG19+CG20+CG25+CG43+CG49+CG57+CG64+CG70+CG76+CG81+CG85+CG86+CG91+CG97+CG102+CG109+CG116+CG123+CG132+CG139</f>
        <v>9796798.8300000019</v>
      </c>
      <c r="CH145" s="52">
        <f t="shared" ref="CH145" si="685">IF(CF145&lt;=0," ",IF(CE145&lt;=0," ",IF(CF145/CE145*100&gt;200,"СВ.200",CF145/CE145)))</f>
        <v>0.2538206671769162</v>
      </c>
      <c r="CI145" s="52">
        <f t="shared" ref="CI145" si="686">IF(CG145=0," ",IF(CF145/CG145*100&gt;200,"св.200",CF145/CG145))</f>
        <v>0.34235681452693451</v>
      </c>
      <c r="CJ145" s="51">
        <f>CJ7+CJ12+CJ13+CJ14+CJ19+CJ20+CJ25+CJ43+CJ49+CJ57+CJ64+CJ70+CJ76+CJ81+CJ85+CJ86+CJ91+CJ97+CJ102+CJ109+CJ116+CJ123+CJ132+CJ139</f>
        <v>12913313.68</v>
      </c>
      <c r="CK145" s="51">
        <f>CK7+CK12+CK13+CK14+CK19+CK20+CK25+CK43+CK49+CK57+CK64+CK70+CK76+CK81+CK85+CK86+CK91+CK97+CK102+CK109+CK116+CK123+CK132+CK139</f>
        <v>3039794.62</v>
      </c>
      <c r="CL145" s="51">
        <f>CL7+CL12+CL13+CL14+CL19+CL20+CL25+CL43+CL49+CL57+CL64+CL70+CL76+CL81+CL85+CL86+CL91+CL97+CL102+CL109+CL116+CL123+CL132+CL139</f>
        <v>4490478.1000000006</v>
      </c>
      <c r="CM145" s="52">
        <f t="shared" ref="CM145" si="687">IF(CK145&lt;=0," ",IF(CJ145&lt;=0," ",IF(CK145/CJ145*100&gt;200,"СВ.200",CK145/CJ145)))</f>
        <v>0.23540004489382158</v>
      </c>
      <c r="CN145" s="52">
        <f t="shared" ref="CN145" si="688">IF(CL145=0," ",IF(CK145/CL145*100&gt;200,"св.200",CK145/CL145))</f>
        <v>0.67694231044128683</v>
      </c>
      <c r="CO145" s="51">
        <f>CO7+CO12+CO13+CO14+CO19+CO20+CO25+CO43+CO49+CO57+CO64+CO70+CO76+CO81+CO85+CO86+CO91+CO97+CO102+CO109+CO116+CO123+CO132+CO139</f>
        <v>300743.62</v>
      </c>
      <c r="CP145" s="51">
        <f>CP7+CP12+CP13+CP14+CP19+CP20+CP25+CP43+CP49+CP57+CP64+CP70+CP76+CP81+CP85+CP86+CP91+CP97+CP102+CP109+CP116+CP123+CP132+CP139</f>
        <v>314206.21999999997</v>
      </c>
      <c r="CQ145" s="51">
        <f>CQ7+CQ12+CQ13+CQ14+CQ19+CQ20+CQ25+CQ43+CQ49+CQ57+CQ64+CQ70+CQ76+CQ81+CQ85+CQ86+CQ91+CQ97+CQ102+CQ109+CQ116+CQ123+CQ132+CQ139</f>
        <v>5306320.7299999995</v>
      </c>
      <c r="CR145" s="52">
        <f t="shared" ref="CR145" si="689">IF(CP145&lt;=0," ",IF(CO145&lt;=0," ",IF(CP145/CO145*100&gt;200,"СВ.200",CP145/CO145)))</f>
        <v>1.0447643743863959</v>
      </c>
      <c r="CS145" s="52">
        <f t="shared" ref="CS145" si="690">IF(CQ145=0," ",IF(CP145/CQ145*100&gt;200,"св.200",CP145/CQ145))</f>
        <v>5.9213574902020671E-2</v>
      </c>
      <c r="CT145" s="51">
        <f>CT7+CT12+CT13+CT14+CT19+CT20+CT25+CT43+CT49+CT57+CT64+CT70+CT76+CT81+CT85+CT86+CT91+CT97+CT102+CT109+CT116+CT123+CT132+CT139</f>
        <v>285000</v>
      </c>
      <c r="CU145" s="51">
        <f>CU7+CU12+CU13+CU14+CU19+CU20+CU25+CU43+CU49+CU57+CU64+CU70+CU76+CU81+CU85+CU86+CU91+CU97+CU102+CU109+CU116+CU123+CU132+CU139</f>
        <v>141284.78</v>
      </c>
      <c r="CV145" s="51">
        <f>CV7+CV12+CV13+CV14+CV19+CV20+CV25+CV43+CV49+CV57+CV64+CV70+CV76+CV81+CV85+CV86+CV91+CV97+CV102+CV109+CV116+CV123+CV132+CV139</f>
        <v>100236.94</v>
      </c>
      <c r="CW145" s="16">
        <f t="shared" si="600"/>
        <v>0.49573607017543858</v>
      </c>
      <c r="CX145" s="16">
        <f t="shared" si="601"/>
        <v>1.4095081114806576</v>
      </c>
      <c r="CY145" s="51">
        <f>CY7+CY12+CY13+CY14+CY19+CY20+CY25+CY43+CY49+CY57+CY64+CY70+CY76+CY81+CY85+CY86+CY91+CY97+CY102+CY109+CY116+CY123+CY132+CY139</f>
        <v>588300</v>
      </c>
      <c r="CZ145" s="51">
        <f>CZ7+CZ12+CZ13+CZ14+CZ19+CZ20+CZ25+CZ43+CZ49+CZ57+CZ64+CZ70+CZ76+CZ81+CZ85+CZ86+CZ91+CZ97+CZ102+CZ109+CZ116+CZ123+CZ132+CZ139</f>
        <v>425927.4</v>
      </c>
      <c r="DA145" s="51">
        <f>DA7+DA12+DA13+DA14+DA19+DA20+DA25+DA43+DA49+DA57+DA64+DA70+DA76+DA81+DA85+DA86+DA91+DA97+DA102+DA109+DA116+DA123+DA132+DA139</f>
        <v>209538.85</v>
      </c>
      <c r="DB145" s="52">
        <f t="shared" ref="DB145" si="691">IF(CZ145&lt;=0," ",IF(CY145&lt;=0," ",IF(CZ145/CY145*100&gt;200,"СВ.200",CZ145/CY145)))</f>
        <v>0.72399694033656303</v>
      </c>
      <c r="DC145" s="52" t="str">
        <f t="shared" ref="DC145" si="692">IF(DA145=0," ",IF(CZ145/DA145*100&gt;200,"св.200",CZ145/DA145))</f>
        <v>св.200</v>
      </c>
      <c r="DD145" s="51">
        <f>DD7+DD12+DD13+DD14+DD19+DD20+DD25+DD43+DD49+DD57+DD64+DD70+DD76+DD81+DD85+DD86+DD91+DD97+DD102+DD109+DD116+DD123+DD132+DD139</f>
        <v>510852.02</v>
      </c>
      <c r="DE145" s="51">
        <f>DE7+DE12+DE13+DE14+DE19+DE20+DE25+DE43+DE49+DE57+DE64+DE70+DE76+DE81+DE85+DE86+DE91+DE97+DE102+DE109+DE116+DE123+DE132+DE139</f>
        <v>355555.00999999995</v>
      </c>
      <c r="DF145" s="51">
        <f>DF7+DF12+DF13+DF14+DF19+DF20+DF25+DF43+DF49+DF57+DF64+DF70+DF76+DF81+DF85+DF86+DF91+DF97+DF102+DF109+DF116+DF123+DF132+DF139</f>
        <v>18652598.32</v>
      </c>
      <c r="DG145" s="52">
        <f t="shared" ref="DG145" si="693">IF(DE145&lt;=0," ",IF(DD145&lt;=0," ",IF(DE145/DD145*100&gt;200,"СВ.200",DE145/DD145)))</f>
        <v>0.69600392301473124</v>
      </c>
      <c r="DH145" s="52">
        <f>IF(DE145&lt;=0," ",IF(DE145/DF145*100&gt;200,"св.200",DE145/DF145))</f>
        <v>1.9061956082481058E-2</v>
      </c>
      <c r="DI145" s="51">
        <f>DI7+DI12+DI13+DI14+DI19+DI20+DI25+DI43+DI49+DI57+DI64+DI70+DI76+DI81+DI85+DI86+DI91+DI97+DI102+DI109+DI116+DI123+DI132+DI139</f>
        <v>-18711.059999999998</v>
      </c>
      <c r="DJ145" s="51">
        <f>DJ7+DJ12+DJ13+DJ14+DJ19+DJ20+DJ25+DJ43+DJ49+DJ57+DJ64+DJ70+DJ76+DJ81+DJ85+DJ86+DJ91+DJ97+DJ102+DJ109+DJ116+DJ123+DJ132+DJ139</f>
        <v>-2347.8199999999997</v>
      </c>
      <c r="DK145" s="52" t="str">
        <f t="shared" si="543"/>
        <v>св.200</v>
      </c>
      <c r="DL145" s="51">
        <f>DL7+DL12+DL13+DL14+DL19+DL20+DL25+DL43+DL49+DL57+DL64+DL70+DL76+DL81+DL85+DL86+DL91+DL97+DL102+DL109+DL116+DL123+DL132+DL139</f>
        <v>632501.87</v>
      </c>
      <c r="DM145" s="51">
        <f>DM7+DM12+DM13+DM14+DM19+DM20+DM25+DM43+DM49+DM57+DM64+DM70+DM76+DM81+DM85+DM86+DM91+DM97+DM102+DM109+DM116+DM123+DM132+DM139</f>
        <v>1373309.79</v>
      </c>
      <c r="DN145" s="51">
        <f>DN7+DN12+DN13+DN14+DN19+DN20+DN25+DN43+DN49+DN57+DN64+DN70+DN76+DN81+DN85+DN86+DN91+DN97+DN102+DN109+DN116+DN123+DN132+DN139</f>
        <v>430340.17</v>
      </c>
      <c r="DO145" s="16" t="str">
        <f t="shared" ref="DO145" si="694">IF(DM145&lt;=0," ",IF(DL145&lt;=0," ",IF(DM145/DL145*100&gt;200,"СВ.200",DM145/DL145)))</f>
        <v>СВ.200</v>
      </c>
      <c r="DP145" s="16" t="str">
        <f t="shared" ref="DP145" si="695">IF(DN145=0," ",IF(DM145/DN145*100&gt;200,"св.200",DM145/DN145))</f>
        <v>св.200</v>
      </c>
      <c r="DQ145" s="51">
        <f>DQ7+DQ12+DQ13+DQ14+DQ19+DQ20+DQ25+DQ43+DQ49+DQ57+DQ64+DQ70+DQ76+DQ81+DQ85+DQ86+DQ91+DQ97+DQ102+DQ109+DQ116+DQ123+DQ132+DQ139</f>
        <v>2544567.1100000003</v>
      </c>
      <c r="DR145" s="51">
        <f>DR7+DR12+DR13+DR14+DR19+DR20+DR25+DR43+DR49+DR57+DR64+DR70+DR76+DR81+DR85+DR86+DR91+DR97+DR102+DR109+DR116+DR123+DR132+DR139</f>
        <v>591744.09</v>
      </c>
      <c r="DS145" s="51">
        <f>DS7+DS12+DS13+DS14+DS19+DS20+DS25+DS43+DS49+DS57+DS64+DS70+DS76+DS81+DS85+DS86+DS91+DS97+DS102+DS109+DS116+DS123+DS132+DS139</f>
        <v>618385.20000000007</v>
      </c>
      <c r="DT145" s="16">
        <f t="shared" ref="DT145:DT146" si="696">IF(DR145&lt;=0," ",IF(DQ145&lt;=0," ",IF(DR145/DQ145*100&gt;200,"СВ.200",DR145/DQ145)))</f>
        <v>0.23255196833853595</v>
      </c>
      <c r="DU145" s="16">
        <f t="shared" ref="DU145:DU146" si="697">IF(DS145=0," ",IF(DR145/DS145*100&gt;200,"св.200",DR145/DS145))</f>
        <v>0.95691826065694963</v>
      </c>
    </row>
    <row r="146" spans="1:125" s="37" customFormat="1" ht="15.75" x14ac:dyDescent="0.25">
      <c r="A146" s="50"/>
      <c r="B146" s="42" t="s">
        <v>144</v>
      </c>
      <c r="C146" s="51">
        <f>SUM(C8:C10,C15:C17,C21:C23,C26:C29,C31:C41,C50:C55,C58:C62,C65,C66:C67,C68,C71:C74,C44:C47,C82:C83,C87:C89,C92:C95,C98:C100,C103:C107,C110:C114,C77:C79,C117:C121,C124:C130,C133:C134,C135:C137,C140,C141,C142)</f>
        <v>280061832.83999997</v>
      </c>
      <c r="D146" s="51">
        <f>SUM(D8:D10,D15:D17,D21:D23,D26:D29,D31:D41,D50:D55,D58:D62,D65,D66:D67,D68,D71:D74,D44:D47,D82:D83,D87:D89,D92:D95,D98:D100,D103:D107,D110:D114,D77:D79,D117:D121,D124:D130,D133:D134,D135:D137,D140,D141,D142)</f>
        <v>106564972.97000006</v>
      </c>
      <c r="E146" s="51">
        <f>SUM(E8:E10,E15:E17,E21:E23,E26:E29,E31:E41,E50:E55,E58:E62,E65,E66:E67,E68,E71:E74,E44:E47,E82:E83,E87:E89,E92:E95,E98:E100,E103:E107,E110:E114,E77:E79,E117:E121,E124:E130,E133:E134,E135:E137,E140,E141,E142)</f>
        <v>93686254.140000001</v>
      </c>
      <c r="F146" s="52">
        <f>IF(D146&lt;=0," ",IF(D146/C146*100&gt;200,"СВ.200",D146/C146))</f>
        <v>0.38050516162579318</v>
      </c>
      <c r="G146" s="52">
        <f>IF(E146=0," ",IF(D146/E146*100&gt;200,"св.200",D146/E146))</f>
        <v>1.1374664719837635</v>
      </c>
      <c r="H146" s="51">
        <f>SUM(H8:H10,H15:H17,H21:H23,H26:H29,H31:H41,H50:H55,H58:H62,H65,H66:H67,H68,H71:H74,H44:H47,H82:H83,H87:H89,H92:H95,H98:H100,H103:H107,H110:H114,H77:H79,H117:H121,H124:H130,H133:H134,H135:H137,H140,H141,H142)</f>
        <v>225322639.06999996</v>
      </c>
      <c r="I146" s="51">
        <f>SUM(I8:I10,I15:I17,I21:I23,I26:I29,I31:I41,I50:I55,I58:I62,I65,I66:I67,I68,I71:I74,I44:I47,I82:I83,I87:I89,I92:I95,I98:I100,I103:I107,I110:I114,I77:I79,I117:I121,I124:I130,I133:I134,I135:I137,I140,I141,I142)</f>
        <v>70415309.799999967</v>
      </c>
      <c r="J146" s="51">
        <f>SUM(J8:J10,J15:J17,J21:J23,J26:J29,J31:J41,J50:J55,J58:J62,J65,J66:J67,J68,J71:J74,J44:J47,J82:J83,J87:J89,J92:J95,J98:J100,J103:J107,J110:J114,J77:J79,J117:J121,J124:J130,J133:J134,J135:J137,J140,J141,J142)</f>
        <v>79313664.640000001</v>
      </c>
      <c r="K146" s="52">
        <f t="shared" ref="K146" si="698">IF(I146&lt;=0," ",IF(I146/H146*100&gt;200,"СВ.200",I146/H146))</f>
        <v>0.31250880999189951</v>
      </c>
      <c r="L146" s="52">
        <f t="shared" ref="L146" si="699">IF(J146=0," ",IF(I146/J146*100&gt;200,"св.200",I146/J146))</f>
        <v>0.88780804820469295</v>
      </c>
      <c r="M146" s="51">
        <f>SUM(M8:M10,M15:M17,M21:M23,M26:M29,M31:M41,M50:M55,M58:M62,M65,M66:M67,M68,M71:M74,M44:M47,M82:M83,M87:M89,M92:M95,M98:M100,M103:M107,M110:M114,M77:M79,M117:M121,M124:M130,M133:M134,M135:M137,M140,M141,M142)</f>
        <v>65941858.180000007</v>
      </c>
      <c r="N146" s="51">
        <f>SUM(N8:N10,N15:N17,N21:N23,N26:N29,N31:N41,N50:N55,N58:N62,N65,N66:N67,N68,N71:N74,N44:N47,N82:N83,N87:N89,N92:N95,N98:N100,N103:N107,N110:N114,N77:N79,N117:N121,N124:N130,N133:N134,N135:N137,N140,N141,N142)</f>
        <v>31290727.680000015</v>
      </c>
      <c r="O146" s="51">
        <f>SUM(O8:O10,O15:O17,O21:O23,O26:O29,O31:O41,O50:O55,O58:O62,O65,O66:O67,O68,O71:O74,O44:O47,O82:O83,O87:O89,O92:O95,O98:O100,O103:O107,O110:O114,O77:O79,O117:O121,O124:O130,O133:O134,O135:O137,O140,O141,O142)</f>
        <v>30700672.110000018</v>
      </c>
      <c r="P146" s="52">
        <f t="shared" ref="P146" si="700">IF(N146&lt;=0," ",IF(M146&lt;=0," ",IF(N146/M146*100&gt;200,"СВ.200",N146/M146)))</f>
        <v>0.47451995657426604</v>
      </c>
      <c r="Q146" s="52">
        <f t="shared" ref="Q146" si="701">IF(O146=0," ",IF(N146/O146*100&gt;200,"св.200",N146/O146))</f>
        <v>1.0192196303678902</v>
      </c>
      <c r="R146" s="51">
        <f>SUM(R8:R10,R15:R17,R21:R23,R26:R29,R31:R41,R50:R55,R58:R62,R65,R66:R67,R68,R71:R74,R44:R47,R82:R83,R87:R89,R92:R95,R98:R100,R103:R107,R110:R114,R77:R79,R117:R121,R124:R130,R133:R134,R135:R137,R140,R141,R142)</f>
        <v>0</v>
      </c>
      <c r="S146" s="51">
        <f>SUM(S8:S10,S15:S17,S21:S23,S26:S29,S31:S41,S50:S55,S58:S62,S65,S66:S67,S68,S71:S74,S44:S47,S82:S83,S87:S89,S92:S95,S98:S100,S103:S107,S110:S114,S77:S79,S117:S121,S124:S130,S133:S134,S135:S137,S140,S141,S142)</f>
        <v>0</v>
      </c>
      <c r="T146" s="51">
        <f>SUM(T8:T10,T15:T17,T21:T23,T26:T29,T31:T41,T50:T55,T58:T62,T65,T66:T67,T68,T71:T74,T44:T47,T82:T83,T87:T89,T92:T95,T98:T100,T103:T107,T110:T114,T77:T79,T117:T121,T124:T130,T133:T134,T135:T137,T140,T141,T142)</f>
        <v>0</v>
      </c>
      <c r="U146" s="52" t="str">
        <f t="shared" ref="U146" si="702">IF(S146&lt;=0," ",IF(R146&lt;=0," ",IF(S146/R146*100&gt;200,"СВ.200",S146/R146)))</f>
        <v xml:space="preserve"> </v>
      </c>
      <c r="V146" s="52" t="str">
        <f t="shared" ref="V146" si="703">IF(S146=0," ",IF(S146/T146*100&gt;200,"св.200",S146/T146))</f>
        <v xml:space="preserve"> </v>
      </c>
      <c r="W146" s="51">
        <f>SUM(W8:W10,W15:W17,W21:W23,W26:W29,W31:W41,W50:W55,W58:W62,W65,W66:W67,W68,W71:W74,W44:W47,W82:W83,W87:W89,W92:W95,W98:W100,W103:W107,W110:W114,W77:W79,W117:W121,W124:W130,W133:W134,W135:W137,W140,W141,W142)</f>
        <v>2347629</v>
      </c>
      <c r="X146" s="51">
        <f>SUM(X8:X10,X15:X17,X21:X23,X26:X29,X31:X41,X50:X55,X58:X62,X65,X66:X67,X68,X71:X74,X44:X47,X82:X83,X87:X89,X92:X95,X98:X100,X103:X107,X110:X114,X77:X79,X117:X121,X124:X130,X133:X134,X135:X137,X140,X141,X142)</f>
        <v>2194105.3800000004</v>
      </c>
      <c r="Y146" s="51">
        <f>SUM(Y8:Y10,Y15:Y17,Y21:Y23,Y26:Y29,Y31:Y41,Y50:Y55,Y58:Y62,Y65,Y66:Y67,Y68,Y71:Y74,Y44:Y47,Y82:Y83,Y87:Y89,Y92:Y95,Y98:Y100,Y103:Y107,Y110:Y114,Y77:Y79,Y117:Y121,Y124:Y130,Y133:Y134,Y135:Y137,Y140,Y141,Y142)</f>
        <v>3005405.9400000004</v>
      </c>
      <c r="Z146" s="52">
        <f t="shared" ref="Z146" si="704">IF(X146&lt;=0," ",IF(W146&lt;=0," ",IF(X146/W146*100&gt;200,"СВ.200",X146/W146)))</f>
        <v>0.93460482043798243</v>
      </c>
      <c r="AA146" s="52">
        <f t="shared" ref="AA146" si="705">IF(Y146=0," ",IF(X146/Y146*100&gt;200,"св.200",X146/Y146))</f>
        <v>0.73005291924058691</v>
      </c>
      <c r="AB146" s="51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19124225.490000002</v>
      </c>
      <c r="AC146" s="51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1957736.9699999993</v>
      </c>
      <c r="AD146" s="51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3075409.3399999994</v>
      </c>
      <c r="AE146" s="52">
        <f t="shared" ref="AE146" si="706">IF(AC146&lt;=0," ",IF(AB146&lt;=0," ",IF(AC146/AB146*100&gt;200,"СВ.200",AC146/AB146)))</f>
        <v>0.10236947744752821</v>
      </c>
      <c r="AF146" s="52">
        <f t="shared" ref="AF146" si="707">IF(AD146=0," ",IF(AC146/AD146*100&gt;200,"св.200",AC146/AD146))</f>
        <v>0.63657768887441812</v>
      </c>
      <c r="AG146" s="51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137705826.40000001</v>
      </c>
      <c r="AH146" s="51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34918026.760000028</v>
      </c>
      <c r="AI146" s="51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42466747.25</v>
      </c>
      <c r="AJ146" s="52">
        <f t="shared" ref="AJ146" si="708">IF(AH146&lt;=0," ",IF(AG146&lt;=0," ",IF(AH146/AG146*100&gt;200,"СВ.200",AH146/AG146)))</f>
        <v>0.25356971213819335</v>
      </c>
      <c r="AK146" s="52">
        <f t="shared" ref="AK146" si="709">IF(AI146=0," ",IF(AH146/AI146*100&gt;200,"св.200",AH146/AI146))</f>
        <v>0.82224396783768339</v>
      </c>
      <c r="AL146" s="51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203100</v>
      </c>
      <c r="AM146" s="51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53822.1</v>
      </c>
      <c r="AN146" s="51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65430</v>
      </c>
      <c r="AO146" s="52">
        <f t="shared" ref="AO146" si="710">IF(AM146&lt;=0," ",IF(AL146&lt;=0," ",IF(AM146/AL146*100&gt;200,"СВ.200",AM146/AL146)))</f>
        <v>0.2650029542097489</v>
      </c>
      <c r="AP146" s="52">
        <f t="shared" ref="AP146" si="711">IF(AN146=0," ",IF(AM146/AN146*100&gt;200,"св.200",AM146/AN146))</f>
        <v>0.8225905547913801</v>
      </c>
      <c r="AQ146" s="51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54739193.769999996</v>
      </c>
      <c r="AR146" s="51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36149663.170000009</v>
      </c>
      <c r="AS146" s="51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14372589.500000002</v>
      </c>
      <c r="AT146" s="52">
        <f t="shared" ref="AT146" si="712">IF(AR146&lt;=0," ",IF(AQ146&lt;=0," ",IF(AR146/AQ146*100&gt;200,"СВ.200",AR146/AQ146)))</f>
        <v>0.66039816592644007</v>
      </c>
      <c r="AU146" s="52" t="str">
        <f t="shared" ref="AU146" si="713">IF(AS146=0," ",IF(AR146/AS146*100&gt;200,"св.200",AR146/AS146))</f>
        <v>св.200</v>
      </c>
      <c r="AV146" s="51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934500</v>
      </c>
      <c r="AW146" s="51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419106.52</v>
      </c>
      <c r="AX146" s="51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174888.84</v>
      </c>
      <c r="AY146" s="52">
        <f t="shared" ref="AY146" si="714">IF(AW146&lt;=0," ",IF(AV146&lt;=0," ",IF(AW146/AV146*100&gt;200,"СВ.200",AW146/AV146)))</f>
        <v>0.44848209737827716</v>
      </c>
      <c r="AZ146" s="52" t="str">
        <f t="shared" ref="AZ146" si="715">IF(AX146=0," ",IF(AW146/AX146*100&gt;200,"св.200",AW146/AX146))</f>
        <v>св.200</v>
      </c>
      <c r="BA146" s="51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23934814.279999997</v>
      </c>
      <c r="BB146" s="51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16300145.300000001</v>
      </c>
      <c r="BC146" s="51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2787774.16</v>
      </c>
      <c r="BD146" s="52">
        <f t="shared" ref="BD146" si="716">IF(BB146&lt;=0," ",IF(BA146&lt;=0," ",IF(BB146/BA146*100&gt;200,"СВ.200",BB146/BA146)))</f>
        <v>0.68102242655045175</v>
      </c>
      <c r="BE146" s="53" t="str">
        <f t="shared" ref="BE146" si="717">IF(BC146=0," ",IF(BB146/BC146*100&gt;200,"св.200",BB146/BC146))</f>
        <v>св.200</v>
      </c>
      <c r="BF146" s="51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3756398.2399999998</v>
      </c>
      <c r="BG146" s="51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1936200.94</v>
      </c>
      <c r="BH146" s="51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2021349.32</v>
      </c>
      <c r="BI146" s="52">
        <f t="shared" ref="BI146" si="718">IF(BG146&lt;=0," ",IF(BF146&lt;=0," ",IF(BG146/BF146*100&gt;200,"СВ.200",BG146/BF146)))</f>
        <v>0.51544080693638061</v>
      </c>
      <c r="BJ146" s="52">
        <f t="shared" ref="BJ146" si="719">IF(BH146=0," ",IF(BG146/BH146*100&gt;200,"св.200",BG146/BH146))</f>
        <v>0.95787547498222614</v>
      </c>
      <c r="BK146" s="51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408469.68</v>
      </c>
      <c r="BL146" s="51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194627.33000000002</v>
      </c>
      <c r="BM146" s="51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178132.16</v>
      </c>
      <c r="BN146" s="52">
        <f t="shared" ref="BN146" si="720">IF(BL146&lt;=0," ",IF(BK146&lt;=0," ",IF(BL146/BK146*100&gt;200,"СВ.200",BL146/BK146)))</f>
        <v>0.47647925789742834</v>
      </c>
      <c r="BO146" s="52">
        <f t="shared" ref="BO146" si="721">IF(BM146=0," ",IF(BL146/BM146*100&gt;200,"св.200",BL146/BM146))</f>
        <v>1.0926007409330243</v>
      </c>
      <c r="BP146" s="51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4925909.28</v>
      </c>
      <c r="BQ146" s="51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2848564.2800000003</v>
      </c>
      <c r="BR146" s="51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2330764.1600000006</v>
      </c>
      <c r="BS146" s="52">
        <f t="shared" ref="BS146" si="722">IF(BQ146&lt;=0," ",IF(BP146&lt;=0," ",IF(BQ146/BP146*100&gt;200,"СВ.200",BQ146/BP146)))</f>
        <v>0.57828192077463514</v>
      </c>
      <c r="BT146" s="52">
        <f t="shared" ref="BT146" si="723">IF(BR146=0," ",IF(BQ146/BR146*100&gt;200,"св.200",BQ146/BR146))</f>
        <v>1.2221589506507597</v>
      </c>
      <c r="BU146" s="51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5345075.129999999</v>
      </c>
      <c r="BV146" s="51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3717111.88</v>
      </c>
      <c r="BW146" s="51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1380734.7999999998</v>
      </c>
      <c r="BX146" s="52">
        <f t="shared" ref="BX146" si="724">IF(BV146&lt;=0," ",IF(BU146&lt;=0," ",IF(BV146/BU146*100&gt;200,"СВ.200",BV146/BU146)))</f>
        <v>0.69542743358969406</v>
      </c>
      <c r="BY146" s="52" t="str">
        <f t="shared" ref="BY146" si="725">IF(BW146=0," ",IF(BV146/BW146*100&gt;200,"св.200",BV146/BW146))</f>
        <v>св.200</v>
      </c>
      <c r="BZ146" s="51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1467997.92</v>
      </c>
      <c r="CA146" s="51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1650555</v>
      </c>
      <c r="CB146" s="51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1834503</v>
      </c>
      <c r="CC146" s="52">
        <f t="shared" ref="CC146" si="726">IF(CA146&lt;=0," ",IF(BZ146&lt;=0," ",IF(CA146/BZ146*100&gt;200,"СВ.200",CA146/BZ146)))</f>
        <v>1.1243578601255784</v>
      </c>
      <c r="CD146" s="52">
        <f t="shared" ref="CD146" si="727">IF(CB146=0," ",IF(CA146/CB146*100&gt;200,"св.200",CA146/CB146))</f>
        <v>0.89972870036189634</v>
      </c>
      <c r="CE146" s="51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9097944.4700000007</v>
      </c>
      <c r="CF146" s="51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6598940.8700000001</v>
      </c>
      <c r="CG146" s="51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2232325.92</v>
      </c>
      <c r="CH146" s="52">
        <f t="shared" ref="CH146" si="728">IF(CF146&lt;=0," ",IF(CE146&lt;=0," ",IF(CF146/CE146*100&gt;200,"СВ.200",CF146/CE146)))</f>
        <v>0.72532217488902739</v>
      </c>
      <c r="CI146" s="52" t="str">
        <f t="shared" ref="CI146" si="729">IF(CG146=0," ",IF(CF146/CG146*100&gt;200,"св.200",CF146/CG146))</f>
        <v>св.200</v>
      </c>
      <c r="CJ146" s="51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51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51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52" t="str">
        <f t="shared" ref="CM146" si="730">IF(CK146&lt;=0," ",IF(CJ146&lt;=0," ",IF(CK146/CJ146*100&gt;200,"СВ.200",CK146/CJ146)))</f>
        <v xml:space="preserve"> </v>
      </c>
      <c r="CN146" s="52" t="str">
        <f t="shared" ref="CN146" si="731">IF(CL146=0," ",IF(CK146/CL146*100&gt;200,"св.200",CK146/CL146))</f>
        <v xml:space="preserve"> </v>
      </c>
      <c r="CO146" s="51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9097944.4700000007</v>
      </c>
      <c r="CP146" s="51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6598940.8700000001</v>
      </c>
      <c r="CQ146" s="51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2232325.92</v>
      </c>
      <c r="CR146" s="52">
        <f t="shared" ref="CR146" si="732">IF(CP146&lt;=0," ",IF(CO146&lt;=0," ",IF(CP146/CO146*100&gt;200,"СВ.200",CP146/CO146)))</f>
        <v>0.72532217488902739</v>
      </c>
      <c r="CS146" s="52" t="str">
        <f t="shared" ref="CS146" si="733">IF(CQ146=0," ",IF(CP146/CQ146*100&gt;200,"св.200",CP146/CQ146))</f>
        <v>св.200</v>
      </c>
      <c r="CT146" s="51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51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51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16" t="str">
        <f t="shared" si="600"/>
        <v xml:space="preserve"> </v>
      </c>
      <c r="CX146" s="16" t="str">
        <f t="shared" si="601"/>
        <v xml:space="preserve"> </v>
      </c>
      <c r="CY146" s="51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51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51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52" t="str">
        <f t="shared" ref="DB146" si="734">IF(CZ146&lt;=0," ",IF(CY146&lt;=0," ",IF(CZ146/CY146*100&gt;200,"СВ.200",CZ146/CY146)))</f>
        <v xml:space="preserve"> </v>
      </c>
      <c r="DC146" s="52" t="str">
        <f t="shared" ref="DC146" si="735">IF(DA146=0," ",IF(CZ146/DA146*100&gt;200,"св.200",CZ146/DA146))</f>
        <v xml:space="preserve"> </v>
      </c>
      <c r="DD146" s="51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30700</v>
      </c>
      <c r="DE146" s="51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95186.21</v>
      </c>
      <c r="DF146" s="51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456246.84</v>
      </c>
      <c r="DG146" s="52" t="str">
        <f t="shared" ref="DG146" si="736">IF(DE146&lt;=0," ",IF(DD146&lt;=0," ",IF(DE146/DD146*100&gt;200,"СВ.200",DE146/DD146)))</f>
        <v>СВ.200</v>
      </c>
      <c r="DH146" s="52">
        <f t="shared" ref="DH146" si="737">IF(DF146=0," ",IF(DE146/DF146*100&gt;200,"св.200",DE146/DF146))</f>
        <v>0.20862875455751101</v>
      </c>
      <c r="DI146" s="51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-100279.47000000002</v>
      </c>
      <c r="DJ146" s="51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396255.06000000006</v>
      </c>
      <c r="DK146" s="52">
        <f t="shared" si="543"/>
        <v>-0.2530679860592821</v>
      </c>
      <c r="DL146" s="51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511709.2</v>
      </c>
      <c r="DM146" s="51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524947.8899999999</v>
      </c>
      <c r="DN146" s="51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234408.62</v>
      </c>
      <c r="DO146" s="16">
        <f t="shared" ref="DO146" si="738">IF(DM146&lt;=0," ",IF(DL146&lt;=0," ",IF(DM146/DL146*100&gt;200,"СВ.200",DM146/DL146)))</f>
        <v>1.0258715106157947</v>
      </c>
      <c r="DP146" s="16" t="str">
        <f t="shared" ref="DP146" si="739">IF(DN146=0," ",IF(DM146/DN146*100&gt;200,"св.200",DM146/DN146))</f>
        <v>св.200</v>
      </c>
      <c r="DQ146" s="51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4323540.5699999994</v>
      </c>
      <c r="DR146" s="51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1963538.2000000004</v>
      </c>
      <c r="DS146" s="51">
        <f>SUM(DS8:DS10,DS15:DS17,DS21:DS23,DS26:DS29,DS31:DS41,DS50:DS55,DS58:DS62,DS65,DS66:DS67,DS68,DS71:DS74,DS44:DS47,DS82:DS83,DS87:DS89,DS92:DS95,DS98:DS100,DS103:DS107,DS110:DS114,DS77:DS79,DS117:DS121,DS124:DS130,DS133:DS134,DS135:DS137,DS140,DS141,DS142)</f>
        <v>344301.81999999995</v>
      </c>
      <c r="DT146" s="16">
        <f t="shared" si="696"/>
        <v>0.45415052043792914</v>
      </c>
      <c r="DU146" s="16" t="str">
        <f t="shared" si="697"/>
        <v>св.200</v>
      </c>
    </row>
    <row r="147" spans="1:125" s="62" customFormat="1" ht="15.95" customHeight="1" x14ac:dyDescent="0.25">
      <c r="A147" s="93"/>
      <c r="B147" s="93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</row>
    <row r="148" spans="1:125" ht="15.95" customHeight="1" x14ac:dyDescent="0.25">
      <c r="A148" s="94"/>
      <c r="B148" s="94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60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60"/>
      <c r="DN148" s="55"/>
      <c r="DO148" s="55"/>
      <c r="DP148" s="55"/>
      <c r="DQ148" s="55"/>
      <c r="DR148" s="55"/>
      <c r="DS148" s="55"/>
      <c r="DT148" s="55"/>
      <c r="DU148" s="55"/>
    </row>
    <row r="149" spans="1:125" s="38" customFormat="1" ht="15.95" customHeight="1" x14ac:dyDescent="0.25">
      <c r="A149" s="94"/>
      <c r="B149" s="94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61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61"/>
      <c r="DN149" s="56"/>
      <c r="DO149" s="56"/>
      <c r="DP149" s="56"/>
      <c r="DQ149" s="56"/>
      <c r="DR149" s="56"/>
      <c r="DS149" s="56"/>
      <c r="DT149" s="56"/>
      <c r="DU149" s="56"/>
    </row>
    <row r="150" spans="1:125" ht="15.95" customHeight="1" x14ac:dyDescent="0.25">
      <c r="B150" s="54"/>
      <c r="M150" s="34"/>
      <c r="N150" s="34"/>
      <c r="R150" s="34"/>
      <c r="S150" s="34"/>
      <c r="W150" s="34"/>
      <c r="X150" s="34"/>
      <c r="AB150" s="34"/>
      <c r="AC150" s="34"/>
      <c r="AG150" s="34"/>
      <c r="AH150" s="34"/>
      <c r="AL150" s="34"/>
      <c r="AM150" s="34"/>
      <c r="AV150" s="34"/>
      <c r="AW150" s="34"/>
      <c r="BA150" s="34"/>
      <c r="BB150" s="34"/>
      <c r="BF150" s="34"/>
      <c r="BG150" s="34"/>
      <c r="BK150" s="34"/>
      <c r="BL150" s="34"/>
      <c r="BP150" s="34"/>
      <c r="BQ150" s="34"/>
      <c r="BU150" s="34"/>
      <c r="BV150" s="34"/>
      <c r="BZ150" s="34"/>
      <c r="CA150" s="34"/>
      <c r="CJ150" s="34"/>
      <c r="CK150" s="34"/>
      <c r="CO150" s="34"/>
      <c r="CP150" s="34"/>
      <c r="CT150" s="34"/>
      <c r="CU150" s="34"/>
      <c r="CY150" s="34"/>
      <c r="CZ150" s="34"/>
      <c r="DD150" s="34"/>
      <c r="DE150" s="34"/>
      <c r="DI150" s="34"/>
      <c r="DL150" s="34"/>
      <c r="DM150" s="34"/>
      <c r="DQ150" s="34"/>
      <c r="DR150" s="34"/>
      <c r="DS150" s="34"/>
      <c r="DT150" s="34"/>
      <c r="DU150" s="34"/>
    </row>
    <row r="151" spans="1:125" ht="15.95" customHeight="1" x14ac:dyDescent="0.2"/>
    <row r="152" spans="1:125" ht="15.95" customHeight="1" x14ac:dyDescent="0.2">
      <c r="DI152" s="58"/>
    </row>
    <row r="153" spans="1:125" ht="15.95" customHeight="1" x14ac:dyDescent="0.2">
      <c r="DI153" s="58"/>
    </row>
    <row r="154" spans="1:125" ht="15.95" customHeight="1" x14ac:dyDescent="0.2">
      <c r="DI154" s="58"/>
    </row>
    <row r="155" spans="1:125" ht="15.95" customHeight="1" x14ac:dyDescent="0.2">
      <c r="DI155" s="58"/>
    </row>
    <row r="156" spans="1:125" ht="15.95" customHeight="1" x14ac:dyDescent="0.2">
      <c r="DI156" s="58"/>
    </row>
    <row r="157" spans="1:125" ht="15.95" customHeight="1" x14ac:dyDescent="0.2"/>
    <row r="158" spans="1:125" ht="15.95" customHeight="1" x14ac:dyDescent="0.2"/>
    <row r="159" spans="1:125" ht="15.95" customHeight="1" x14ac:dyDescent="0.2"/>
    <row r="160" spans="1:125" ht="15.95" customHeight="1" x14ac:dyDescent="0.2"/>
    <row r="161" ht="15.95" customHeight="1" x14ac:dyDescent="0.2"/>
    <row r="162" ht="15.95" customHeight="1" x14ac:dyDescent="0.2"/>
  </sheetData>
  <mergeCells count="28">
    <mergeCell ref="A147:B147"/>
    <mergeCell ref="A148:B148"/>
    <mergeCell ref="A149:B149"/>
    <mergeCell ref="DQ3:DU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</mergeCells>
  <pageMargins left="3.937007874015748E-2" right="3.937007874015748E-2" top="0.74803149606299213" bottom="0.74803149606299213" header="0.31496062992125984" footer="0.31496062992125984"/>
  <pageSetup paperSize="8" scale="49" fitToWidth="0" orientation="landscape" r:id="rId1"/>
  <headerFooter>
    <oddFooter>&amp;CИсполнение налоговых и неналоговых доходов бюджетов поселений_на_01.04.2018&amp;R&amp;P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Резанова Екатерина Витальевна</cp:lastModifiedBy>
  <cp:lastPrinted>2021-07-20T09:18:34Z</cp:lastPrinted>
  <dcterms:created xsi:type="dcterms:W3CDTF">2014-07-22T12:54:56Z</dcterms:created>
  <dcterms:modified xsi:type="dcterms:W3CDTF">2023-07-27T12:27:49Z</dcterms:modified>
</cp:coreProperties>
</file>